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60" windowHeight="4875" activeTab="0"/>
  </bookViews>
  <sheets>
    <sheet name="TCTS" sheetId="1" r:id="rId1"/>
    <sheet name="Sugar Value" sheetId="2" r:id="rId2"/>
    <sheet name="Field, Factory, Yield  Data" sheetId="3" r:id="rId3"/>
    <sheet name="Net Gain Brix" sheetId="4" r:id="rId4"/>
    <sheet name="Net Gain Pol" sheetId="5" r:id="rId5"/>
    <sheet name="Net Gain Purity" sheetId="6" r:id="rId6"/>
    <sheet name="Net Gain Pol % Cane" sheetId="7" r:id="rId7"/>
    <sheet name="Net Gain Fiber" sheetId="8" r:id="rId8"/>
    <sheet name="Net Gain H20 % Cane" sheetId="9" r:id="rId9"/>
  </sheets>
  <definedNames/>
  <calcPr fullCalcOnLoad="1"/>
</workbook>
</file>

<file path=xl/sharedStrings.xml><?xml version="1.0" encoding="utf-8"?>
<sst xmlns="http://schemas.openxmlformats.org/spreadsheetml/2006/main" count="562" uniqueCount="53">
  <si>
    <t>Treatment</t>
  </si>
  <si>
    <t>First Expressed Juice</t>
  </si>
  <si>
    <t>Brix</t>
  </si>
  <si>
    <t>Purity</t>
  </si>
  <si>
    <t>Mixed Juice</t>
  </si>
  <si>
    <t>% Pol</t>
  </si>
  <si>
    <t>Direct Cane Analysis (DCA) Knife</t>
  </si>
  <si>
    <t>Hectares</t>
  </si>
  <si>
    <t>To</t>
  </si>
  <si>
    <t>T1</t>
  </si>
  <si>
    <t>T2</t>
  </si>
  <si>
    <t>T3</t>
  </si>
  <si>
    <t>Control</t>
  </si>
  <si>
    <t>Averages</t>
  </si>
  <si>
    <t>http://bible.cc/romans/8-14.htm</t>
  </si>
  <si>
    <t>Week</t>
  </si>
  <si>
    <t>http://bible.cc/ephesians/3-14.htm</t>
  </si>
  <si>
    <t>Fiber %</t>
  </si>
  <si>
    <t>PolCan %</t>
  </si>
  <si>
    <t>Pol%Cane</t>
  </si>
  <si>
    <t>Net Gain</t>
  </si>
  <si>
    <t>Touchdown</t>
  </si>
  <si>
    <t>Touchdown ISO</t>
  </si>
  <si>
    <t>Treatment 1</t>
  </si>
  <si>
    <t>Standard Program &amp; Label Rates</t>
  </si>
  <si>
    <t>Standard Program &amp; Label Rate Touchdown, Experimental Rate ISO</t>
  </si>
  <si>
    <t>Treatment 2</t>
  </si>
  <si>
    <t>Treatment 3</t>
  </si>
  <si>
    <t>Touchdown+ISO 2:1</t>
  </si>
  <si>
    <t>Touchdown+ISO 4:1 + 27% H20 Experimental</t>
  </si>
  <si>
    <t>Touchdown+ISO 8:1 Experimental</t>
  </si>
  <si>
    <t>TCTS</t>
  </si>
  <si>
    <t>Skeldon Estate</t>
  </si>
  <si>
    <t>*Ton Cane/Ha</t>
  </si>
  <si>
    <t>Tons Sugar/Ha</t>
  </si>
  <si>
    <t>H20 %Cane</t>
  </si>
  <si>
    <t>Fields</t>
  </si>
  <si>
    <t>Ripener Program</t>
  </si>
  <si>
    <t>Touchdown+ISO</t>
  </si>
  <si>
    <t>DCA</t>
  </si>
  <si>
    <t>1st Juice</t>
  </si>
  <si>
    <t>To Ripener</t>
  </si>
  <si>
    <t>T1 Ripener+ISO</t>
  </si>
  <si>
    <t>T2 Ripener+ISO</t>
  </si>
  <si>
    <t>T3 Ripener+ISO</t>
  </si>
  <si>
    <t>Mix Juice</t>
  </si>
  <si>
    <t>To Touchdown</t>
  </si>
  <si>
    <t>T1 Touchdown+ISO</t>
  </si>
  <si>
    <t>T2 Touchdown+ISO+27%H20</t>
  </si>
  <si>
    <t>T3 Touchdown+ISO 1/8 Rate</t>
  </si>
  <si>
    <t>TS/Ha</t>
  </si>
  <si>
    <t>TC/Ha</t>
  </si>
  <si>
    <t>$/Ton Sugar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</si>
</sst>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12"/>
      <color indexed="9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0"/>
    </font>
    <font>
      <b/>
      <sz val="10"/>
      <color indexed="8"/>
      <name val="Arial"/>
      <family val="2"/>
    </font>
    <font>
      <b/>
      <sz val="8.2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25"/>
      <color indexed="8"/>
      <name val="Arial"/>
      <family val="2"/>
    </font>
    <font>
      <b/>
      <sz val="9.5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20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7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7" fontId="1" fillId="0" borderId="0" xfId="0" applyNumberFormat="1" applyFont="1" applyAlignment="1">
      <alignment/>
    </xf>
    <xf numFmtId="7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Tons Cane to Make 1 Ton Sugar</a:t>
            </a:r>
          </a:p>
        </c:rich>
      </c:tx>
      <c:layout>
        <c:manualLayout>
          <c:xMode val="factor"/>
          <c:yMode val="factor"/>
          <c:x val="0.01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8325"/>
          <c:w val="0.8517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TCTS!$A$16:$A$17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TCTS!$B$16:$B$17</c:f>
              <c:numCache>
                <c:ptCount val="2"/>
                <c:pt idx="0">
                  <c:v>12.31</c:v>
                </c:pt>
                <c:pt idx="1">
                  <c:v>10.01</c:v>
                </c:pt>
              </c:numCache>
            </c:numRef>
          </c:val>
        </c:ser>
        <c:axId val="51418170"/>
        <c:axId val="60110347"/>
      </c:barChart>
      <c:catAx>
        <c:axId val="5141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Treatment 1 - Ripener vs: Ripener+ISO 2:1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auto val="1"/>
        <c:lblOffset val="100"/>
        <c:noMultiLvlLbl val="0"/>
      </c:catAx>
      <c:valAx>
        <c:axId val="60110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Tons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41817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$400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5"/>
          <c:w val="0.857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Value'!$C$22:$C$23</c:f>
              <c:numCache>
                <c:ptCount val="2"/>
                <c:pt idx="0">
                  <c:v>2897.3384</c:v>
                </c:pt>
                <c:pt idx="1">
                  <c:v>2993.7368</c:v>
                </c:pt>
              </c:numCache>
            </c:numRef>
          </c:val>
        </c:ser>
        <c:axId val="58333236"/>
        <c:axId val="55237077"/>
      </c:barChart>
      <c:cat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2 - Ripener vs: Ripener+ISO 8:1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 val="autoZero"/>
        <c:auto val="1"/>
        <c:lblOffset val="100"/>
        <c:noMultiLvlLbl val="0"/>
      </c:catAx>
      <c:valAx>
        <c:axId val="5523707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$600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1"/>
          <c:w val="0.857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Value'!$D$22:$D$23</c:f>
              <c:numCache>
                <c:ptCount val="2"/>
                <c:pt idx="0">
                  <c:v>4346.0076</c:v>
                </c:pt>
                <c:pt idx="1">
                  <c:v>4490.6052</c:v>
                </c:pt>
              </c:numCache>
            </c:numRef>
          </c:val>
        </c:ser>
        <c:axId val="27371646"/>
        <c:axId val="45018223"/>
      </c:barChart>
      <c:catAx>
        <c:axId val="2737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8:1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018223"/>
        <c:crosses val="autoZero"/>
        <c:auto val="1"/>
        <c:lblOffset val="100"/>
        <c:noMultiLvlLbl val="0"/>
      </c:catAx>
      <c:valAx>
        <c:axId val="4501822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371646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$700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5"/>
          <c:w val="0.857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Value'!$E$22:$E$23</c:f>
              <c:numCache>
                <c:ptCount val="2"/>
                <c:pt idx="0">
                  <c:v>5070.3422</c:v>
                </c:pt>
                <c:pt idx="1">
                  <c:v>5239.0394</c:v>
                </c:pt>
              </c:numCache>
            </c:numRef>
          </c:val>
        </c:ser>
        <c:axId val="2510824"/>
        <c:axId val="22597417"/>
      </c:barChart>
      <c:catAx>
        <c:axId val="251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8:1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597417"/>
        <c:crosses val="autoZero"/>
        <c:auto val="1"/>
        <c:lblOffset val="100"/>
        <c:noMultiLvlLbl val="0"/>
      </c:catAx>
      <c:valAx>
        <c:axId val="225974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510824"/>
        <c:crossesAt val="1"/>
        <c:crossBetween val="between"/>
        <c:dispUnits/>
        <c:majorUnit val="1000"/>
        <c:minorUnit val="1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Average Brix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0375"/>
          <c:w val="0.906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Brix'!$C$12:$E$12</c:f>
              <c:numCache>
                <c:ptCount val="3"/>
                <c:pt idx="0">
                  <c:v>18.366666666666667</c:v>
                </c:pt>
                <c:pt idx="1">
                  <c:v>12.049999999999999</c:v>
                </c:pt>
                <c:pt idx="2">
                  <c:v>16.470000000000002</c:v>
                </c:pt>
              </c:numCache>
            </c:numRef>
          </c:val>
        </c:ser>
        <c:ser>
          <c:idx val="1"/>
          <c:order val="1"/>
          <c:tx>
            <c:strRef>
              <c:f>'Net Gain Brix'!$B$13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Brix'!$C$13:$E$13</c:f>
              <c:numCache>
                <c:ptCount val="3"/>
                <c:pt idx="0">
                  <c:v>18.599999999999998</c:v>
                </c:pt>
                <c:pt idx="1">
                  <c:v>11.93</c:v>
                </c:pt>
                <c:pt idx="2">
                  <c:v>16.766666666666666</c:v>
                </c:pt>
              </c:numCache>
            </c:numRef>
          </c:val>
        </c:ser>
        <c:axId val="2050162"/>
        <c:axId val="18451459"/>
      </c:barChart>
      <c:cat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1459"/>
        <c:crosses val="autoZero"/>
        <c:auto val="1"/>
        <c:lblOffset val="100"/>
        <c:noMultiLvlLbl val="0"/>
      </c:catAx>
      <c:valAx>
        <c:axId val="1845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016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908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Brix'!$G$30:$G$32</c:f>
              <c:numCache>
                <c:ptCount val="3"/>
                <c:pt idx="0">
                  <c:v>0</c:v>
                </c:pt>
                <c:pt idx="1">
                  <c:v>-1.200000000000001</c:v>
                </c:pt>
                <c:pt idx="2">
                  <c:v>-1.200000000000001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Brix'!$H$30:$H$32</c:f>
              <c:numCache>
                <c:ptCount val="3"/>
                <c:pt idx="0">
                  <c:v>0</c:v>
                </c:pt>
                <c:pt idx="1">
                  <c:v>1.200000000000001</c:v>
                </c:pt>
                <c:pt idx="2">
                  <c:v>1.7763568394002505E-15</c:v>
                </c:pt>
              </c:numCache>
            </c:numRef>
          </c:val>
          <c:smooth val="1"/>
        </c:ser>
        <c:marker val="1"/>
        <c:axId val="31845404"/>
        <c:axId val="18173181"/>
      </c:lineChart>
      <c:catAx>
        <c:axId val="3184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73181"/>
        <c:crosses val="autoZero"/>
        <c:auto val="1"/>
        <c:lblOffset val="100"/>
        <c:noMultiLvlLbl val="0"/>
      </c:catAx>
      <c:valAx>
        <c:axId val="1817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4540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825"/>
          <c:w val="0.908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Brix'!$G$47:$G$49</c:f>
              <c:numCache>
                <c:ptCount val="3"/>
                <c:pt idx="0">
                  <c:v>0</c:v>
                </c:pt>
                <c:pt idx="1">
                  <c:v>1.5999999999999996</c:v>
                </c:pt>
                <c:pt idx="2">
                  <c:v>1.5999999999999996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Brix'!$H$47:$H$49</c:f>
              <c:numCache>
                <c:ptCount val="3"/>
                <c:pt idx="0">
                  <c:v>0</c:v>
                </c:pt>
                <c:pt idx="1">
                  <c:v>-2.4000000000000004</c:v>
                </c:pt>
                <c:pt idx="2">
                  <c:v>-1.700000000000001</c:v>
                </c:pt>
              </c:numCache>
            </c:numRef>
          </c:val>
          <c:smooth val="1"/>
        </c:ser>
        <c:marker val="1"/>
        <c:axId val="29340902"/>
        <c:axId val="62741527"/>
      </c:lineChart>
      <c:catAx>
        <c:axId val="2934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Weeks - Treatment 2    Ripener vs: Ripener+ISO 
4:1 + 27% H20</a:t>
                </a:r>
              </a:p>
            </c:rich>
          </c:tx>
          <c:layout>
            <c:manualLayout>
              <c:xMode val="factor"/>
              <c:yMode val="factor"/>
              <c:x val="0.01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41527"/>
        <c:crosses val="autoZero"/>
        <c:auto val="1"/>
        <c:lblOffset val="100"/>
        <c:noMultiLvlLbl val="0"/>
      </c:catAx>
      <c:valAx>
        <c:axId val="62741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4090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75"/>
          <c:y val="0.917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825"/>
          <c:w val="0.909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Brix'!$G$66:$G$68</c:f>
              <c:numCache>
                <c:ptCount val="3"/>
                <c:pt idx="0">
                  <c:v>0</c:v>
                </c:pt>
                <c:pt idx="1">
                  <c:v>-0.40000000000000036</c:v>
                </c:pt>
                <c:pt idx="2">
                  <c:v>-0.40000000000000036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Brix'!$H$66:$H$68</c:f>
              <c:numCache>
                <c:ptCount val="3"/>
                <c:pt idx="0">
                  <c:v>0</c:v>
                </c:pt>
                <c:pt idx="1">
                  <c:v>0.40000000000000036</c:v>
                </c:pt>
                <c:pt idx="2">
                  <c:v>0.29999999999999893</c:v>
                </c:pt>
              </c:numCache>
            </c:numRef>
          </c:val>
          <c:smooth val="1"/>
        </c:ser>
        <c:marker val="1"/>
        <c:axId val="27802832"/>
        <c:axId val="48898897"/>
      </c:lineChart>
      <c:catAx>
        <c:axId val="2780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 
8:1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98897"/>
        <c:crosses val="autoZero"/>
        <c:auto val="1"/>
        <c:lblOffset val="100"/>
        <c:noMultiLvlLbl val="0"/>
      </c:catAx>
      <c:valAx>
        <c:axId val="48898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283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172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Average Pol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075"/>
          <c:w val="0.9067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Pol'!$B$12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Pol'!$C$12:$E$12</c:f>
              <c:numCache>
                <c:ptCount val="3"/>
                <c:pt idx="0">
                  <c:v>16.106666666666666</c:v>
                </c:pt>
                <c:pt idx="1">
                  <c:v>9.923333333333334</c:v>
                </c:pt>
                <c:pt idx="2">
                  <c:v>13.829999999999998</c:v>
                </c:pt>
              </c:numCache>
            </c:numRef>
          </c:val>
        </c:ser>
        <c:ser>
          <c:idx val="1"/>
          <c:order val="1"/>
          <c:tx>
            <c:strRef>
              <c:f>'Net Gain Pol'!$B$13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Pol'!$C$13:$E$13</c:f>
              <c:numCache>
                <c:ptCount val="3"/>
                <c:pt idx="0">
                  <c:v>16.293333333333333</c:v>
                </c:pt>
                <c:pt idx="1">
                  <c:v>10.046666666666667</c:v>
                </c:pt>
                <c:pt idx="2">
                  <c:v>14.343333333333334</c:v>
                </c:pt>
              </c:numCache>
            </c:numRef>
          </c:val>
        </c:ser>
        <c:axId val="37436890"/>
        <c:axId val="1387691"/>
      </c:bar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691"/>
        <c:crosses val="autoZero"/>
        <c:auto val="1"/>
        <c:lblOffset val="100"/>
        <c:noMultiLvlLbl val="0"/>
      </c:catAx>
      <c:valAx>
        <c:axId val="138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Pol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3689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1"/>
          <c:w val="0.908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Pol'!$G$30:$G$32</c:f>
              <c:numCache>
                <c:ptCount val="3"/>
                <c:pt idx="0">
                  <c:v>0</c:v>
                </c:pt>
                <c:pt idx="1">
                  <c:v>-1.4866666666666664</c:v>
                </c:pt>
                <c:pt idx="2">
                  <c:v>-1.4866666666666664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Pol'!$H$30:$H$32</c:f>
              <c:numCache>
                <c:ptCount val="3"/>
                <c:pt idx="0">
                  <c:v>0</c:v>
                </c:pt>
                <c:pt idx="1">
                  <c:v>-0.3966666666666665</c:v>
                </c:pt>
                <c:pt idx="2">
                  <c:v>0.033333333333333215</c:v>
                </c:pt>
              </c:numCache>
            </c:numRef>
          </c:val>
          <c:smooth val="1"/>
        </c:ser>
        <c:marker val="1"/>
        <c:axId val="12489220"/>
        <c:axId val="45294117"/>
      </c:lineChart>
      <c:catAx>
        <c:axId val="12489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94117"/>
        <c:crosses val="autoZero"/>
        <c:auto val="1"/>
        <c:lblOffset val="100"/>
        <c:noMultiLvlLbl val="0"/>
      </c:catAx>
      <c:valAx>
        <c:axId val="45294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892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05"/>
          <c:w val="0.908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Pol'!$G$47:$G$49</c:f>
              <c:numCache>
                <c:ptCount val="3"/>
                <c:pt idx="0">
                  <c:v>0</c:v>
                </c:pt>
                <c:pt idx="1">
                  <c:v>1.8433333333333337</c:v>
                </c:pt>
                <c:pt idx="2">
                  <c:v>1.8433333333333337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Pol'!$H$47:$H$49</c:f>
              <c:numCache>
                <c:ptCount val="3"/>
                <c:pt idx="0">
                  <c:v>0</c:v>
                </c:pt>
                <c:pt idx="1">
                  <c:v>-2.456666666666665</c:v>
                </c:pt>
                <c:pt idx="2">
                  <c:v>-2.536666666666667</c:v>
                </c:pt>
              </c:numCache>
            </c:numRef>
          </c:val>
          <c:smooth val="1"/>
        </c:ser>
        <c:marker val="1"/>
        <c:axId val="4993870"/>
        <c:axId val="44944831"/>
      </c:lineChart>
      <c:catAx>
        <c:axId val="499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2    Ripener vs: Ripener+ISO
4:1 + 27% H20</a:t>
                </a:r>
              </a:p>
            </c:rich>
          </c:tx>
          <c:layout>
            <c:manualLayout>
              <c:xMode val="factor"/>
              <c:yMode val="factor"/>
              <c:x val="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44831"/>
        <c:crosses val="autoZero"/>
        <c:auto val="1"/>
        <c:lblOffset val="100"/>
        <c:noMultiLvlLbl val="0"/>
      </c:catAx>
      <c:valAx>
        <c:axId val="4494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387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2775"/>
          <c:w val="0.811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Tons Cane to Make 1 Ton Sugar</a:t>
            </a:r>
          </a:p>
        </c:rich>
      </c:tx>
      <c:layout>
        <c:manualLayout>
          <c:xMode val="factor"/>
          <c:yMode val="factor"/>
          <c:x val="0.01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3"/>
          <c:w val="0.86025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TCTS!$A$18:$A$19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TCTS!$B$18:$B$19</c:f>
              <c:numCache>
                <c:ptCount val="2"/>
                <c:pt idx="0">
                  <c:v>10.95</c:v>
                </c:pt>
                <c:pt idx="1">
                  <c:v>10.88</c:v>
                </c:pt>
              </c:numCache>
            </c:numRef>
          </c:val>
        </c:ser>
        <c:axId val="4122212"/>
        <c:axId val="37099909"/>
      </c:barChart>
      <c:catAx>
        <c:axId val="4122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2 - Ripener vs: Ripener+ISO 4:1 + 27% H20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099909"/>
        <c:crosses val="autoZero"/>
        <c:auto val="1"/>
        <c:lblOffset val="100"/>
        <c:noMultiLvlLbl val="0"/>
      </c:catAx>
      <c:valAx>
        <c:axId val="3709990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22212"/>
        <c:crossesAt val="1"/>
        <c:crossBetween val="between"/>
        <c:dispUnits/>
        <c:majorUnit val="2"/>
        <c:min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15"/>
          <c:w val="0.909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Pol'!$G$66:$G$68</c:f>
              <c:numCache>
                <c:ptCount val="3"/>
                <c:pt idx="0">
                  <c:v>0</c:v>
                </c:pt>
                <c:pt idx="1">
                  <c:v>-0.3566666666666656</c:v>
                </c:pt>
                <c:pt idx="2">
                  <c:v>-0.3566666666666656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Pol'!$H$66:$H$68</c:f>
              <c:numCache>
                <c:ptCount val="3"/>
                <c:pt idx="0">
                  <c:v>0</c:v>
                </c:pt>
                <c:pt idx="1">
                  <c:v>-0.2666666666666657</c:v>
                </c:pt>
                <c:pt idx="2">
                  <c:v>1.4833333333333343</c:v>
                </c:pt>
              </c:numCache>
            </c:numRef>
          </c:val>
          <c:smooth val="1"/>
        </c:ser>
        <c:marker val="1"/>
        <c:axId val="1850296"/>
        <c:axId val="16652665"/>
      </c:lineChart>
      <c:catAx>
        <c:axId val="185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
8:1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52665"/>
        <c:crosses val="autoZero"/>
        <c:auto val="1"/>
        <c:lblOffset val="100"/>
        <c:noMultiLvlLbl val="0"/>
      </c:catAx>
      <c:valAx>
        <c:axId val="16652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02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906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Average Brix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0375"/>
          <c:w val="0.906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Brix'!$C$12:$E$12</c:f>
              <c:numCache>
                <c:ptCount val="3"/>
                <c:pt idx="0">
                  <c:v>18.366666666666667</c:v>
                </c:pt>
                <c:pt idx="1">
                  <c:v>12.049999999999999</c:v>
                </c:pt>
                <c:pt idx="2">
                  <c:v>16.470000000000002</c:v>
                </c:pt>
              </c:numCache>
            </c:numRef>
          </c:val>
        </c:ser>
        <c:ser>
          <c:idx val="1"/>
          <c:order val="1"/>
          <c:tx>
            <c:strRef>
              <c:f>'Net Gain Brix'!$B$13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Brix'!$C$11:$E$11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</c:v>
                </c:pt>
              </c:strCache>
            </c:strRef>
          </c:cat>
          <c:val>
            <c:numRef>
              <c:f>'Net Gain Brix'!$C$13:$E$13</c:f>
              <c:numCache>
                <c:ptCount val="3"/>
                <c:pt idx="0">
                  <c:v>18.599999999999998</c:v>
                </c:pt>
                <c:pt idx="1">
                  <c:v>11.93</c:v>
                </c:pt>
                <c:pt idx="2">
                  <c:v>16.766666666666666</c:v>
                </c:pt>
              </c:numCache>
            </c:numRef>
          </c:val>
        </c:ser>
        <c:axId val="15656258"/>
        <c:axId val="6688595"/>
      </c:bar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8595"/>
        <c:crosses val="autoZero"/>
        <c:auto val="1"/>
        <c:lblOffset val="100"/>
        <c:noMultiLvlLbl val="0"/>
      </c:catAx>
      <c:valAx>
        <c:axId val="668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625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225"/>
          <c:w val="0.9085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Purity'!$G$30:$G$32</c:f>
              <c:numCache>
                <c:ptCount val="3"/>
                <c:pt idx="0">
                  <c:v>0</c:v>
                </c:pt>
                <c:pt idx="1">
                  <c:v>-3.1300000000000097</c:v>
                </c:pt>
                <c:pt idx="2">
                  <c:v>-3.1300000000000097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Purity'!$H$30:$H$32</c:f>
              <c:numCache>
                <c:ptCount val="3"/>
                <c:pt idx="0">
                  <c:v>0</c:v>
                </c:pt>
                <c:pt idx="1">
                  <c:v>-8.040000000000006</c:v>
                </c:pt>
                <c:pt idx="2">
                  <c:v>-0.1700000000000017</c:v>
                </c:pt>
              </c:numCache>
            </c:numRef>
          </c:val>
          <c:smooth val="1"/>
        </c:ser>
        <c:marker val="1"/>
        <c:axId val="60197356"/>
        <c:axId val="4905293"/>
      </c:lineChart>
      <c:catAx>
        <c:axId val="60197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5293"/>
        <c:crosses val="autoZero"/>
        <c:auto val="1"/>
        <c:lblOffset val="100"/>
        <c:noMultiLvlLbl val="0"/>
      </c:catAx>
      <c:valAx>
        <c:axId val="4905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9735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475"/>
          <c:w val="0.9087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Purity'!$G$47:$G$49</c:f>
              <c:numCache>
                <c:ptCount val="3"/>
                <c:pt idx="0">
                  <c:v>0</c:v>
                </c:pt>
                <c:pt idx="1">
                  <c:v>3.5</c:v>
                </c:pt>
                <c:pt idx="2">
                  <c:v>3.5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Purity'!$H$47:$H$49</c:f>
              <c:numCache>
                <c:ptCount val="3"/>
                <c:pt idx="0">
                  <c:v>0</c:v>
                </c:pt>
                <c:pt idx="1">
                  <c:v>-2.8500000000000085</c:v>
                </c:pt>
                <c:pt idx="2">
                  <c:v>-7.760000000000005</c:v>
                </c:pt>
              </c:numCache>
            </c:numRef>
          </c:val>
          <c:smooth val="1"/>
        </c:ser>
        <c:marker val="1"/>
        <c:axId val="44147638"/>
        <c:axId val="61784423"/>
      </c:lineChart>
      <c:catAx>
        <c:axId val="4414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2    Ripener vs: Ripener+ISO
4:1 + 27% H20</a:t>
                </a:r>
              </a:p>
            </c:rich>
          </c:tx>
          <c:layout>
            <c:manualLayout>
              <c:xMode val="factor"/>
              <c:yMode val="factor"/>
              <c:x val="0.01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4423"/>
        <c:crosses val="autoZero"/>
        <c:auto val="1"/>
        <c:lblOffset val="100"/>
        <c:noMultiLvlLbl val="0"/>
      </c:catAx>
      <c:valAx>
        <c:axId val="6178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4763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90625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115"/>
          <c:w val="0.9095"/>
          <c:h val="0.668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Purity'!$G$66:$G$68</c:f>
              <c:numCache>
                <c:ptCount val="3"/>
                <c:pt idx="0">
                  <c:v>0</c:v>
                </c:pt>
                <c:pt idx="1">
                  <c:v>-0.37000000000000455</c:v>
                </c:pt>
                <c:pt idx="2">
                  <c:v>-0.37000000000000455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Purity'!$H$66:$H$68</c:f>
              <c:numCache>
                <c:ptCount val="3"/>
                <c:pt idx="0">
                  <c:v>0</c:v>
                </c:pt>
                <c:pt idx="1">
                  <c:v>-3.460000000000008</c:v>
                </c:pt>
                <c:pt idx="2">
                  <c:v>6.3999999999999915</c:v>
                </c:pt>
              </c:numCache>
            </c:numRef>
          </c:val>
          <c:smooth val="1"/>
        </c:ser>
        <c:marker val="1"/>
        <c:axId val="19188896"/>
        <c:axId val="38482337"/>
      </c:lineChart>
      <c:catAx>
        <c:axId val="1918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
8:1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82337"/>
        <c:crosses val="autoZero"/>
        <c:auto val="1"/>
        <c:lblOffset val="100"/>
        <c:noMultiLvlLbl val="0"/>
      </c:catAx>
      <c:valAx>
        <c:axId val="3848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888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906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Average 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025"/>
          <c:w val="0.9067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Pol % Cane'!$B$12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Cane'!$C$11</c:f>
              <c:strCache>
                <c:ptCount val="1"/>
                <c:pt idx="0">
                  <c:v>Pol%Cane</c:v>
                </c:pt>
              </c:strCache>
            </c:strRef>
          </c:cat>
          <c:val>
            <c:numRef>
              <c:f>'Net Gain Pol % Cane'!$C$12</c:f>
              <c:numCache>
                <c:ptCount val="1"/>
                <c:pt idx="0">
                  <c:v>13.596666666666666</c:v>
                </c:pt>
              </c:numCache>
            </c:numRef>
          </c:val>
        </c:ser>
        <c:ser>
          <c:idx val="1"/>
          <c:order val="1"/>
          <c:tx>
            <c:strRef>
              <c:f>'Net Gain Pol % Cane'!$B$13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Cane'!$C$11</c:f>
              <c:strCache>
                <c:ptCount val="1"/>
                <c:pt idx="0">
                  <c:v>Pol%Cane</c:v>
                </c:pt>
              </c:strCache>
            </c:strRef>
          </c:cat>
          <c:val>
            <c:numRef>
              <c:f>'Net Gain Pol % Cane'!$C$13</c:f>
              <c:numCache>
                <c:ptCount val="1"/>
                <c:pt idx="0">
                  <c:v>13.876666666666667</c:v>
                </c:pt>
              </c:numCache>
            </c:numRef>
          </c:val>
        </c:ser>
        <c:axId val="10796714"/>
        <c:axId val="30061563"/>
      </c:bar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1563"/>
        <c:crosses val="autoZero"/>
        <c:auto val="1"/>
        <c:lblOffset val="100"/>
        <c:noMultiLvlLbl val="0"/>
      </c:catAx>
      <c:valAx>
        <c:axId val="3006156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96714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908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% Cane'!$G$29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 % Cane'!$G$30:$G$32</c:f>
              <c:numCache>
                <c:ptCount val="3"/>
                <c:pt idx="0">
                  <c:v>0</c:v>
                </c:pt>
                <c:pt idx="1">
                  <c:v>-1.2666666666666675</c:v>
                </c:pt>
                <c:pt idx="2">
                  <c:v>-1.2666666666666675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'Net Gain Pol % Cane'!$H$30:$H$32</c:f>
              <c:numCache>
                <c:ptCount val="3"/>
                <c:pt idx="0">
                  <c:v>0</c:v>
                </c:pt>
                <c:pt idx="1">
                  <c:v>-0.5066666666666677</c:v>
                </c:pt>
                <c:pt idx="2">
                  <c:v>0.013333333333333641</c:v>
                </c:pt>
              </c:numCache>
            </c:numRef>
          </c:val>
          <c:smooth val="1"/>
        </c:ser>
        <c:marker val="1"/>
        <c:axId val="2118612"/>
        <c:axId val="19067509"/>
      </c:lineChart>
      <c:catAx>
        <c:axId val="21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67509"/>
        <c:crosses val="autoZero"/>
        <c:auto val="1"/>
        <c:lblOffset val="100"/>
        <c:noMultiLvlLbl val="0"/>
      </c:catAx>
      <c:valAx>
        <c:axId val="19067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861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475"/>
          <c:w val="0.90875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% Cane'!$G$46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 % Cane'!$G$47:$G$49</c:f>
              <c:numCache>
                <c:ptCount val="3"/>
                <c:pt idx="0">
                  <c:v>0</c:v>
                </c:pt>
                <c:pt idx="1">
                  <c:v>1.5833333333333321</c:v>
                </c:pt>
                <c:pt idx="2">
                  <c:v>1.5833333333333321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 % Cane'!$H$47:$H$49</c:f>
              <c:numCache>
                <c:ptCount val="3"/>
                <c:pt idx="0">
                  <c:v>0</c:v>
                </c:pt>
                <c:pt idx="1">
                  <c:v>-1.3866666666666667</c:v>
                </c:pt>
                <c:pt idx="2">
                  <c:v>-2.2766666666666673</c:v>
                </c:pt>
              </c:numCache>
            </c:numRef>
          </c:val>
          <c:smooth val="1"/>
        </c:ser>
        <c:marker val="1"/>
        <c:axId val="37389854"/>
        <c:axId val="964367"/>
      </c:lineChart>
      <c:catAx>
        <c:axId val="3738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2    Ripener vs: Ripener+ISO
4:1 + 27% H20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4367"/>
        <c:crosses val="autoZero"/>
        <c:auto val="1"/>
        <c:lblOffset val="100"/>
        <c:noMultiLvlLbl val="0"/>
      </c:catAx>
      <c:valAx>
        <c:axId val="964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8985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0625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"/>
          <c:w val="0.909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% Cane'!$G$65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 % Cane'!$G$66:$G$68</c:f>
              <c:numCache>
                <c:ptCount val="3"/>
                <c:pt idx="0">
                  <c:v>0</c:v>
                </c:pt>
                <c:pt idx="1">
                  <c:v>-0.31666666666666643</c:v>
                </c:pt>
                <c:pt idx="2">
                  <c:v>-0.31666666666666643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Pol % Cane'!$H$66:$H$68</c:f>
              <c:numCache>
                <c:ptCount val="3"/>
                <c:pt idx="0">
                  <c:v>0</c:v>
                </c:pt>
                <c:pt idx="1">
                  <c:v>0.24333333333333407</c:v>
                </c:pt>
                <c:pt idx="2">
                  <c:v>1.3033333333333328</c:v>
                </c:pt>
              </c:numCache>
            </c:numRef>
          </c:val>
          <c:smooth val="1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
8:1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04873"/>
        <c:crosses val="autoZero"/>
        <c:auto val="1"/>
        <c:lblOffset val="100"/>
        <c:noMultiLvlLbl val="0"/>
      </c:catAx>
      <c:valAx>
        <c:axId val="1100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930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9172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Average Fiber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55"/>
          <c:w val="0.906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Fiber'!$B$12</c:f>
              <c:strCache>
                <c:ptCount val="1"/>
                <c:pt idx="0">
                  <c:v>Touchdown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Fiber'!$C$11</c:f>
              <c:strCache>
                <c:ptCount val="1"/>
                <c:pt idx="0">
                  <c:v>Fiber %</c:v>
                </c:pt>
              </c:strCache>
            </c:strRef>
          </c:cat>
          <c:val>
            <c:numRef>
              <c:f>'Net Gain Fiber'!$C$12</c:f>
              <c:numCache>
                <c:ptCount val="1"/>
                <c:pt idx="0">
                  <c:v>14.313333333333333</c:v>
                </c:pt>
              </c:numCache>
            </c:numRef>
          </c:val>
        </c:ser>
        <c:ser>
          <c:idx val="1"/>
          <c:order val="1"/>
          <c:tx>
            <c:strRef>
              <c:f>'Net Gain Fiber'!$B$13</c:f>
              <c:strCache>
                <c:ptCount val="1"/>
                <c:pt idx="0">
                  <c:v>Touchdown 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Fiber'!$C$11</c:f>
              <c:strCache>
                <c:ptCount val="1"/>
                <c:pt idx="0">
                  <c:v>Fiber %</c:v>
                </c:pt>
              </c:strCache>
            </c:strRef>
          </c:cat>
          <c:val>
            <c:numRef>
              <c:f>'Net Gain Fiber'!$C$13</c:f>
              <c:numCache>
                <c:ptCount val="1"/>
                <c:pt idx="0">
                  <c:v>14.866666666666667</c:v>
                </c:pt>
              </c:numCache>
            </c:numRef>
          </c:val>
        </c:ser>
        <c:axId val="31934994"/>
        <c:axId val="18979491"/>
      </c:bar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79491"/>
        <c:crosses val="autoZero"/>
        <c:auto val="1"/>
        <c:lblOffset val="100"/>
        <c:noMultiLvlLbl val="0"/>
      </c:catAx>
      <c:valAx>
        <c:axId val="18979491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934994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908"/>
          <c:w val="0.859"/>
          <c:h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Tons Cane to Make 1 Ton Sugar</a:t>
            </a:r>
          </a:p>
        </c:rich>
      </c:tx>
      <c:layout>
        <c:manualLayout>
          <c:xMode val="factor"/>
          <c:yMode val="factor"/>
          <c:x val="0.01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275"/>
          <c:w val="0.860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TCTS!$A$18:$A$19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TCTS!$B$20:$B$21</c:f>
              <c:numCache>
                <c:ptCount val="2"/>
                <c:pt idx="0">
                  <c:v>10.52</c:v>
                </c:pt>
                <c:pt idx="1">
                  <c:v>9.58</c:v>
                </c:pt>
              </c:numCache>
            </c:numRef>
          </c:val>
        </c:ser>
        <c:axId val="65463726"/>
        <c:axId val="52302623"/>
      </c:barChart>
      <c:catAx>
        <c:axId val="6546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3 - Ripener vs: Ripener+ISO 8:1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302623"/>
        <c:crosses val="autoZero"/>
        <c:auto val="1"/>
        <c:lblOffset val="100"/>
        <c:noMultiLvlLbl val="0"/>
      </c:catAx>
      <c:valAx>
        <c:axId val="5230262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Tons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At val="1"/>
        <c:crossBetween val="between"/>
        <c:dispUnits/>
        <c:majorUnit val="2"/>
        <c:min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Fiber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95"/>
          <c:w val="0.9085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Fiber'!$G$29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Fiber'!$G$30:$G$32</c:f>
              <c:numCache>
                <c:ptCount val="3"/>
                <c:pt idx="0">
                  <c:v>0</c:v>
                </c:pt>
                <c:pt idx="1">
                  <c:v>-0.46999999999999886</c:v>
                </c:pt>
                <c:pt idx="2">
                  <c:v>-0.46999999999999886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Fiber'!$H$29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Fiber'!$H$30:$H$32</c:f>
              <c:numCache>
                <c:ptCount val="3"/>
                <c:pt idx="0">
                  <c:v>0</c:v>
                </c:pt>
                <c:pt idx="1">
                  <c:v>1.0899999999999999</c:v>
                </c:pt>
                <c:pt idx="2">
                  <c:v>0.14000000000000234</c:v>
                </c:pt>
              </c:numCache>
            </c:numRef>
          </c:val>
          <c:smooth val="1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43773"/>
        <c:crosses val="autoZero"/>
        <c:auto val="1"/>
        <c:lblOffset val="100"/>
        <c:noMultiLvlLbl val="0"/>
      </c:catAx>
      <c:valAx>
        <c:axId val="6094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9769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Fiber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55"/>
          <c:w val="0.90875"/>
          <c:h val="0.671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Fiber'!$G$46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Fiber'!$G$47:$G$49</c:f>
              <c:numCache>
                <c:ptCount val="3"/>
                <c:pt idx="0">
                  <c:v>0</c:v>
                </c:pt>
                <c:pt idx="1">
                  <c:v>0.5500000000000007</c:v>
                </c:pt>
                <c:pt idx="2">
                  <c:v>0.5500000000000007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Fiber'!$H$46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Fiber'!$H$47:$H$49</c:f>
              <c:numCache>
                <c:ptCount val="3"/>
                <c:pt idx="0">
                  <c:v>0</c:v>
                </c:pt>
                <c:pt idx="1">
                  <c:v>-5.17</c:v>
                </c:pt>
                <c:pt idx="2">
                  <c:v>0.14000000000000057</c:v>
                </c:pt>
              </c:numCache>
            </c:numRef>
          </c:val>
          <c:smooth val="1"/>
        </c:ser>
        <c:marker val="1"/>
        <c:axId val="11623046"/>
        <c:axId val="37498551"/>
      </c:lineChart>
      <c:catAx>
        <c:axId val="1162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Weeks - Treatment 2    Ripener vs: Ripener+ISO 
4:1 + 27%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98551"/>
        <c:crosses val="autoZero"/>
        <c:auto val="1"/>
        <c:lblOffset val="100"/>
        <c:noMultiLvlLbl val="0"/>
      </c:catAx>
      <c:valAx>
        <c:axId val="37498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304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"/>
          <c:y val="0.917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"/>
          <c:w val="0.909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Fiber'!$G$65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Fiber'!$G$66:$G$68</c:f>
              <c:numCache>
                <c:ptCount val="3"/>
                <c:pt idx="0">
                  <c:v>0</c:v>
                </c:pt>
                <c:pt idx="1">
                  <c:v>-0.0799999999999983</c:v>
                </c:pt>
                <c:pt idx="2">
                  <c:v>-0.0799999999999983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Fiber'!$H$65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Fiber'!$F$66:$F$68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Fiber'!$H$66:$H$68</c:f>
              <c:numCache>
                <c:ptCount val="3"/>
                <c:pt idx="0">
                  <c:v>0</c:v>
                </c:pt>
                <c:pt idx="1">
                  <c:v>-2.979999999999997</c:v>
                </c:pt>
                <c:pt idx="2">
                  <c:v>-0.28999999999999915</c:v>
                </c:pt>
              </c:numCache>
            </c:numRef>
          </c:val>
          <c:smooth val="1"/>
        </c:ser>
        <c:marker val="1"/>
        <c:axId val="1942640"/>
        <c:axId val="17483761"/>
      </c:lineChart>
      <c:catAx>
        <c:axId val="194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
8:1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83761"/>
        <c:crosses val="autoZero"/>
        <c:auto val="1"/>
        <c:lblOffset val="100"/>
        <c:noMultiLvlLbl val="0"/>
      </c:catAx>
      <c:valAx>
        <c:axId val="17483761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264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9172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H20 %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16"/>
          <c:w val="0.90625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'Net Gain H20 % Cane'!$G$29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Cane'!$G$30:$G$32</c:f>
              <c:numCache>
                <c:ptCount val="3"/>
                <c:pt idx="0">
                  <c:v>0</c:v>
                </c:pt>
                <c:pt idx="1">
                  <c:v>1.5033333333333303</c:v>
                </c:pt>
                <c:pt idx="2">
                  <c:v>1.5033333333333303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H20 % Cane'!$H$29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Cane'!$F$30:$F$32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Cane'!$H$30:$H$32</c:f>
              <c:numCache>
                <c:ptCount val="3"/>
                <c:pt idx="0">
                  <c:v>0</c:v>
                </c:pt>
                <c:pt idx="1">
                  <c:v>-1.8666666666666742</c:v>
                </c:pt>
                <c:pt idx="2">
                  <c:v>-0.06666666666666288</c:v>
                </c:pt>
              </c:numCache>
            </c:numRef>
          </c:val>
          <c:smooth val="1"/>
        </c:ser>
        <c:marker val="1"/>
        <c:axId val="23136122"/>
        <c:axId val="6898507"/>
      </c:lineChart>
      <c:catAx>
        <c:axId val="231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8507"/>
        <c:crosses val="autoZero"/>
        <c:auto val="1"/>
        <c:lblOffset val="100"/>
        <c:noMultiLvlLbl val="0"/>
      </c:catAx>
      <c:valAx>
        <c:axId val="68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313612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25"/>
          <c:y val="0.90225"/>
          <c:w val="0.81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H20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925"/>
          <c:w val="0.90875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'Net Gain H20 % Cane'!$G$46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Cane'!$G$47:$G$49</c:f>
              <c:numCache>
                <c:ptCount val="3"/>
                <c:pt idx="0">
                  <c:v>0</c:v>
                </c:pt>
                <c:pt idx="1">
                  <c:v>-1.8666666666666742</c:v>
                </c:pt>
                <c:pt idx="2">
                  <c:v>-1.8666666666666742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H20 % Cane'!$H$46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Cane'!$F$47:$F$49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Cane'!$H$47:$H$49</c:f>
              <c:numCache>
                <c:ptCount val="3"/>
                <c:pt idx="0">
                  <c:v>0</c:v>
                </c:pt>
                <c:pt idx="1">
                  <c:v>6.383333333333326</c:v>
                </c:pt>
                <c:pt idx="2">
                  <c:v>1.48333333333332</c:v>
                </c:pt>
              </c:numCache>
            </c:numRef>
          </c:val>
          <c:smooth val="1"/>
        </c:ser>
        <c:marker val="1"/>
        <c:axId val="62086564"/>
        <c:axId val="21908165"/>
      </c:lineChart>
      <c:cat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2    Ripener vs: Ripener+ISO
4:1 + 27%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08165"/>
        <c:crosses val="autoZero"/>
        <c:auto val="1"/>
        <c:lblOffset val="100"/>
        <c:noMultiLvlLbl val="0"/>
      </c:catAx>
      <c:val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656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75"/>
          <c:y val="0.917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H20 %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8"/>
          <c:w val="0.909"/>
          <c:h val="0.662"/>
        </c:manualLayout>
      </c:layout>
      <c:lineChart>
        <c:grouping val="standard"/>
        <c:varyColors val="0"/>
        <c:ser>
          <c:idx val="0"/>
          <c:order val="0"/>
          <c:tx>
            <c:strRef>
              <c:f>'Net Gain H20 % Cane'!$G$65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Cane'!$G$66:$G$68</c:f>
              <c:numCache>
                <c:ptCount val="3"/>
                <c:pt idx="0">
                  <c:v>0</c:v>
                </c:pt>
                <c:pt idx="1">
                  <c:v>0.36333333333332973</c:v>
                </c:pt>
                <c:pt idx="2">
                  <c:v>0.36333333333332973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H20 % Cane'!$H$65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H20 % Cane'!$F$66:$F$68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'Net Gain H20 % Cane'!$H$66:$H$68</c:f>
              <c:numCache>
                <c:ptCount val="3"/>
                <c:pt idx="0">
                  <c:v>0</c:v>
                </c:pt>
                <c:pt idx="1">
                  <c:v>2.143333333333331</c:v>
                </c:pt>
                <c:pt idx="2">
                  <c:v>0.06333333333333258</c:v>
                </c:pt>
              </c:numCache>
            </c:numRef>
          </c:val>
          <c:smooth val="1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- Treatment 3    Ripener vs: Ripener+ISO
8:1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30911"/>
        <c:crosses val="autoZero"/>
        <c:auto val="1"/>
        <c:lblOffset val="100"/>
        <c:noMultiLvlLbl val="0"/>
      </c:catAx>
      <c:valAx>
        <c:axId val="2973091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95575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885"/>
          <c:w val="0.8095"/>
          <c:h val="0.08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$400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225"/>
          <c:w val="0.8422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Value'!$C$18:$C$19</c:f>
              <c:numCache>
                <c:ptCount val="2"/>
                <c:pt idx="0">
                  <c:v>2576.7668562144595</c:v>
                </c:pt>
                <c:pt idx="1">
                  <c:v>3168.8311688311687</c:v>
                </c:pt>
              </c:numCache>
            </c:numRef>
          </c:val>
        </c:ser>
        <c:axId val="961560"/>
        <c:axId val="8654041"/>
      </c:barChart>
      <c:catAx>
        <c:axId val="96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2:1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654041"/>
        <c:crosses val="autoZero"/>
        <c:auto val="1"/>
        <c:lblOffset val="100"/>
        <c:noMultiLvlLbl val="0"/>
      </c:catAx>
      <c:valAx>
        <c:axId val="865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$600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2"/>
          <c:w val="0.856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Value'!$D$18:$D$19</c:f>
              <c:numCache>
                <c:ptCount val="2"/>
                <c:pt idx="0">
                  <c:v>3865.1502843216895</c:v>
                </c:pt>
                <c:pt idx="1">
                  <c:v>4753.2467532467535</c:v>
                </c:pt>
              </c:numCache>
            </c:numRef>
          </c:val>
        </c:ser>
        <c:axId val="10777506"/>
        <c:axId val="29888691"/>
      </c:barChart>
      <c:catAx>
        <c:axId val="10777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2:1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888691"/>
        <c:crosses val="autoZero"/>
        <c:auto val="1"/>
        <c:lblOffset val="100"/>
        <c:noMultiLvlLbl val="0"/>
      </c:catAx>
      <c:valAx>
        <c:axId val="2988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$700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5"/>
          <c:w val="0.857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Value'!$E$18:$E$19</c:f>
              <c:numCache>
                <c:ptCount val="2"/>
                <c:pt idx="0">
                  <c:v>4509.341998375305</c:v>
                </c:pt>
                <c:pt idx="1">
                  <c:v>5545.454545454546</c:v>
                </c:pt>
              </c:numCache>
            </c:numRef>
          </c:val>
        </c:ser>
        <c:axId val="562764"/>
        <c:axId val="5064877"/>
      </c:barChart>
      <c:catAx>
        <c:axId val="562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2:1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64877"/>
        <c:crosses val="autoZero"/>
        <c:auto val="1"/>
        <c:lblOffset val="100"/>
        <c:noMultiLvlLbl val="0"/>
      </c:catAx>
      <c:valAx>
        <c:axId val="506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276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$400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2"/>
          <c:w val="0.856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Value'!$C$20:$C$21</c:f>
              <c:numCache>
                <c:ptCount val="2"/>
                <c:pt idx="0">
                  <c:v>2823.744292237443</c:v>
                </c:pt>
                <c:pt idx="1">
                  <c:v>2841.911764705882</c:v>
                </c:pt>
              </c:numCache>
            </c:numRef>
          </c:val>
        </c:ser>
        <c:axId val="45583894"/>
        <c:axId val="7601863"/>
      </c:barChart>
      <c:catAx>
        <c:axId val="45583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2 - Ripener vs: Ripener+ISO 4:1 + 27% H20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601863"/>
        <c:crosses val="autoZero"/>
        <c:auto val="1"/>
        <c:lblOffset val="100"/>
        <c:noMultiLvlLbl val="0"/>
      </c:catAx>
      <c:valAx>
        <c:axId val="760186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$600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5"/>
          <c:w val="0.857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Value'!$D$20:$D$21</c:f>
              <c:numCache>
                <c:ptCount val="2"/>
                <c:pt idx="0">
                  <c:v>4235.6164383561645</c:v>
                </c:pt>
                <c:pt idx="1">
                  <c:v>4262.8676470588225</c:v>
                </c:pt>
              </c:numCache>
            </c:numRef>
          </c:val>
        </c:ser>
        <c:axId val="1307904"/>
        <c:axId val="11771137"/>
      </c:barChart>
      <c:catAx>
        <c:axId val="130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4:1 + 27% H2O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771137"/>
        <c:crosses val="autoZero"/>
        <c:auto val="1"/>
        <c:lblOffset val="100"/>
        <c:noMultiLvlLbl val="0"/>
      </c:catAx>
      <c:valAx>
        <c:axId val="1177113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At val="1"/>
        <c:crossBetween val="between"/>
        <c:dispUnits/>
        <c:majorUnit val="5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$700 / Ton Sugar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1"/>
          <c:w val="0.857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'Sugar Value'!$A$18:$A$19</c:f>
              <c:strCache>
                <c:ptCount val="1"/>
                <c:pt idx="0">
                  <c:v>Touchdown Touchdown ISO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'Sugar Value'!$A$18:$A$19</c:f>
              <c:strCache>
                <c:ptCount val="2"/>
                <c:pt idx="0">
                  <c:v>Touchdown</c:v>
                </c:pt>
                <c:pt idx="1">
                  <c:v>Touchdown ISO</c:v>
                </c:pt>
              </c:strCache>
            </c:strRef>
          </c:cat>
          <c:val>
            <c:numRef>
              <c:f>'Sugar Value'!$E$20:$E$21</c:f>
              <c:numCache>
                <c:ptCount val="2"/>
                <c:pt idx="0">
                  <c:v>4941.552511415525</c:v>
                </c:pt>
                <c:pt idx="1">
                  <c:v>4973.345588235294</c:v>
                </c:pt>
              </c:numCache>
            </c:numRef>
          </c:val>
        </c:ser>
        <c:axId val="38831370"/>
        <c:axId val="13938011"/>
      </c:barChart>
      <c:catAx>
        <c:axId val="3883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Treatment 1 - Ripener vs: Ripener+ISO 4:1 + 27% H2O</a:t>
                </a:r>
              </a:p>
            </c:rich>
          </c:tx>
          <c:layout>
            <c:manualLayout>
              <c:xMode val="factor"/>
              <c:yMode val="factor"/>
              <c:x val="-0.103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938011"/>
        <c:crosses val="autoZero"/>
        <c:auto val="1"/>
        <c:lblOffset val="100"/>
        <c:noMultiLvlLbl val="0"/>
      </c:catAx>
      <c:valAx>
        <c:axId val="1393801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/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At val="1"/>
        <c:crossBetween val="between"/>
        <c:dispUnits/>
        <c:majorUnit val="1000"/>
        <c:minorUnit val="1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8</xdr:row>
      <xdr:rowOff>47625</xdr:rowOff>
    </xdr:from>
    <xdr:to>
      <xdr:col>11</xdr:col>
      <xdr:colOff>200025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809875" y="1343025"/>
        <a:ext cx="4743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11</xdr:col>
      <xdr:colOff>152400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2828925" y="4210050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</xdr:row>
      <xdr:rowOff>0</xdr:rowOff>
    </xdr:from>
    <xdr:to>
      <xdr:col>18</xdr:col>
      <xdr:colOff>19050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7962900" y="1295400"/>
        <a:ext cx="46863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14</xdr:row>
      <xdr:rowOff>28575</xdr:rowOff>
    </xdr:from>
    <xdr:to>
      <xdr:col>12</xdr:col>
      <xdr:colOff>600075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714750" y="2295525"/>
        <a:ext cx="4829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14</xdr:row>
      <xdr:rowOff>0</xdr:rowOff>
    </xdr:from>
    <xdr:to>
      <xdr:col>21</xdr:col>
      <xdr:colOff>571500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9163050" y="2266950"/>
        <a:ext cx="48387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14</xdr:row>
      <xdr:rowOff>0</xdr:rowOff>
    </xdr:from>
    <xdr:to>
      <xdr:col>30</xdr:col>
      <xdr:colOff>581025</xdr:colOff>
      <xdr:row>30</xdr:row>
      <xdr:rowOff>142875</xdr:rowOff>
    </xdr:to>
    <xdr:graphicFrame>
      <xdr:nvGraphicFramePr>
        <xdr:cNvPr id="3" name="Chart 5"/>
        <xdr:cNvGraphicFramePr/>
      </xdr:nvGraphicFramePr>
      <xdr:xfrm>
        <a:off x="14649450" y="2266950"/>
        <a:ext cx="48482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12</xdr:col>
      <xdr:colOff>571500</xdr:colOff>
      <xdr:row>48</xdr:row>
      <xdr:rowOff>133350</xdr:rowOff>
    </xdr:to>
    <xdr:graphicFrame>
      <xdr:nvGraphicFramePr>
        <xdr:cNvPr id="4" name="Chart 6"/>
        <xdr:cNvGraphicFramePr/>
      </xdr:nvGraphicFramePr>
      <xdr:xfrm>
        <a:off x="3676650" y="5181600"/>
        <a:ext cx="48387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21</xdr:col>
      <xdr:colOff>581025</xdr:colOff>
      <xdr:row>48</xdr:row>
      <xdr:rowOff>142875</xdr:rowOff>
    </xdr:to>
    <xdr:graphicFrame>
      <xdr:nvGraphicFramePr>
        <xdr:cNvPr id="5" name="Chart 7"/>
        <xdr:cNvGraphicFramePr/>
      </xdr:nvGraphicFramePr>
      <xdr:xfrm>
        <a:off x="9163050" y="5181600"/>
        <a:ext cx="48482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30</xdr:col>
      <xdr:colOff>590550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14649450" y="5181600"/>
        <a:ext cx="48577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12</xdr:col>
      <xdr:colOff>581025</xdr:colOff>
      <xdr:row>66</xdr:row>
      <xdr:rowOff>142875</xdr:rowOff>
    </xdr:to>
    <xdr:graphicFrame>
      <xdr:nvGraphicFramePr>
        <xdr:cNvPr id="7" name="Chart 9"/>
        <xdr:cNvGraphicFramePr/>
      </xdr:nvGraphicFramePr>
      <xdr:xfrm>
        <a:off x="3676650" y="8096250"/>
        <a:ext cx="4848225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50</xdr:row>
      <xdr:rowOff>0</xdr:rowOff>
    </xdr:from>
    <xdr:to>
      <xdr:col>21</xdr:col>
      <xdr:colOff>590550</xdr:colOff>
      <xdr:row>66</xdr:row>
      <xdr:rowOff>152400</xdr:rowOff>
    </xdr:to>
    <xdr:graphicFrame>
      <xdr:nvGraphicFramePr>
        <xdr:cNvPr id="8" name="Chart 10"/>
        <xdr:cNvGraphicFramePr/>
      </xdr:nvGraphicFramePr>
      <xdr:xfrm>
        <a:off x="9163050" y="8096250"/>
        <a:ext cx="48577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50</xdr:row>
      <xdr:rowOff>0</xdr:rowOff>
    </xdr:from>
    <xdr:to>
      <xdr:col>30</xdr:col>
      <xdr:colOff>600075</xdr:colOff>
      <xdr:row>67</xdr:row>
      <xdr:rowOff>0</xdr:rowOff>
    </xdr:to>
    <xdr:graphicFrame>
      <xdr:nvGraphicFramePr>
        <xdr:cNvPr id="9" name="Chart 11"/>
        <xdr:cNvGraphicFramePr/>
      </xdr:nvGraphicFramePr>
      <xdr:xfrm>
        <a:off x="14649450" y="8096250"/>
        <a:ext cx="4867275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91725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91821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91440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91440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57150</xdr:rowOff>
    </xdr:from>
    <xdr:to>
      <xdr:col>18</xdr:col>
      <xdr:colOff>238125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8639175" y="57150"/>
        <a:ext cx="5086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23</xdr:row>
      <xdr:rowOff>19050</xdr:rowOff>
    </xdr:from>
    <xdr:to>
      <xdr:col>17</xdr:col>
      <xdr:colOff>438150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8648700" y="3743325"/>
        <a:ext cx="4667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17</xdr:col>
      <xdr:colOff>409575</xdr:colOff>
      <xdr:row>57</xdr:row>
      <xdr:rowOff>133350</xdr:rowOff>
    </xdr:to>
    <xdr:graphicFrame>
      <xdr:nvGraphicFramePr>
        <xdr:cNvPr id="2" name="Chart 3"/>
        <xdr:cNvGraphicFramePr/>
      </xdr:nvGraphicFramePr>
      <xdr:xfrm>
        <a:off x="8610600" y="6638925"/>
        <a:ext cx="46767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17</xdr:col>
      <xdr:colOff>419100</xdr:colOff>
      <xdr:row>75</xdr:row>
      <xdr:rowOff>142875</xdr:rowOff>
    </xdr:to>
    <xdr:graphicFrame>
      <xdr:nvGraphicFramePr>
        <xdr:cNvPr id="3" name="Chart 4"/>
        <xdr:cNvGraphicFramePr/>
      </xdr:nvGraphicFramePr>
      <xdr:xfrm>
        <a:off x="8610600" y="9553575"/>
        <a:ext cx="46863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hyperlink" Target="http://bible.cc/ephesians/3-14.htm" TargetMode="External" /><Relationship Id="rId3" Type="http://schemas.openxmlformats.org/officeDocument/2006/relationships/hyperlink" Target="http://bible.cc/romans/8-14.htm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B1">
      <selection activeCell="L26" sqref="L26"/>
    </sheetView>
  </sheetViews>
  <sheetFormatPr defaultColWidth="9.140625" defaultRowHeight="12.75"/>
  <cols>
    <col min="1" max="1" width="16.8515625" style="0" customWidth="1"/>
    <col min="2" max="2" width="20.140625" style="2" customWidth="1"/>
    <col min="3" max="3" width="5.421875" style="5" customWidth="1"/>
    <col min="4" max="4" width="6.421875" style="0" customWidth="1"/>
    <col min="5" max="5" width="6.57421875" style="0" customWidth="1"/>
    <col min="14" max="14" width="11.28125" style="0" customWidth="1"/>
    <col min="15" max="15" width="13.57421875" style="0" customWidth="1"/>
    <col min="16" max="16" width="14.00390625" style="0" customWidth="1"/>
    <col min="17" max="17" width="9.140625" style="5" customWidth="1"/>
    <col min="18" max="18" width="12.8515625" style="14" customWidth="1"/>
    <col min="19" max="19" width="14.00390625" style="18" customWidth="1"/>
    <col min="20" max="20" width="13.28125" style="14" customWidth="1"/>
  </cols>
  <sheetData>
    <row r="1" spans="1:20" ht="12.75">
      <c r="A1" s="1" t="s">
        <v>0</v>
      </c>
      <c r="B1" s="3" t="s">
        <v>37</v>
      </c>
      <c r="C1" s="1" t="s">
        <v>32</v>
      </c>
      <c r="E1" s="10"/>
      <c r="F1" s="6"/>
      <c r="G1" s="16"/>
      <c r="H1" s="18"/>
      <c r="I1" s="16"/>
      <c r="L1" s="7" t="s">
        <v>14</v>
      </c>
      <c r="Q1"/>
      <c r="R1"/>
      <c r="S1"/>
      <c r="T1"/>
    </row>
    <row r="2" spans="1:8" s="2" customFormat="1" ht="12.75">
      <c r="A2" s="12" t="s">
        <v>32</v>
      </c>
      <c r="C2" s="2" t="s">
        <v>51</v>
      </c>
      <c r="D2" s="2" t="s">
        <v>50</v>
      </c>
      <c r="E2" s="22" t="s">
        <v>31</v>
      </c>
      <c r="F2" s="15"/>
      <c r="G2" s="19"/>
      <c r="H2" s="15"/>
    </row>
    <row r="3" spans="1:20" ht="12.75">
      <c r="A3" t="s">
        <v>8</v>
      </c>
      <c r="B3" s="2" t="s">
        <v>21</v>
      </c>
      <c r="C3" s="5">
        <v>79.3</v>
      </c>
      <c r="D3" s="5">
        <f>C3/E3</f>
        <v>6.441917140536149</v>
      </c>
      <c r="E3" s="5">
        <v>12.31</v>
      </c>
      <c r="F3" s="14"/>
      <c r="G3" s="18"/>
      <c r="H3" s="14"/>
      <c r="Q3"/>
      <c r="R3"/>
      <c r="S3"/>
      <c r="T3"/>
    </row>
    <row r="4" spans="1:20" ht="12.75">
      <c r="A4" t="s">
        <v>9</v>
      </c>
      <c r="B4" s="2" t="s">
        <v>22</v>
      </c>
      <c r="C4" s="5">
        <v>79.3</v>
      </c>
      <c r="D4" s="5">
        <f>C4/E4</f>
        <v>7.922077922077922</v>
      </c>
      <c r="E4" s="5">
        <v>10.01</v>
      </c>
      <c r="F4" s="14"/>
      <c r="G4" s="18"/>
      <c r="H4" s="14"/>
      <c r="Q4"/>
      <c r="R4"/>
      <c r="S4"/>
      <c r="T4"/>
    </row>
    <row r="5" spans="1:20" ht="12.75">
      <c r="A5" t="s">
        <v>8</v>
      </c>
      <c r="B5" s="2" t="s">
        <v>21</v>
      </c>
      <c r="C5" s="5">
        <v>77.3</v>
      </c>
      <c r="D5" s="5">
        <f>C5/E5</f>
        <v>7.059360730593608</v>
      </c>
      <c r="E5" s="5">
        <v>10.95</v>
      </c>
      <c r="F5" s="14"/>
      <c r="G5" s="18"/>
      <c r="H5" s="14"/>
      <c r="Q5"/>
      <c r="R5"/>
      <c r="S5"/>
      <c r="T5"/>
    </row>
    <row r="6" spans="1:20" ht="12.75">
      <c r="A6" t="s">
        <v>10</v>
      </c>
      <c r="B6" s="2" t="s">
        <v>22</v>
      </c>
      <c r="C6" s="5">
        <v>77.3</v>
      </c>
      <c r="D6" s="5">
        <f>C6/E6</f>
        <v>7.104779411764705</v>
      </c>
      <c r="E6" s="5">
        <v>10.88</v>
      </c>
      <c r="F6" s="14"/>
      <c r="G6" s="18"/>
      <c r="H6" s="14"/>
      <c r="Q6"/>
      <c r="R6"/>
      <c r="S6"/>
      <c r="T6"/>
    </row>
    <row r="7" spans="1:20" ht="12.75">
      <c r="A7" t="s">
        <v>8</v>
      </c>
      <c r="B7" s="2" t="s">
        <v>21</v>
      </c>
      <c r="C7" s="5">
        <v>76.2</v>
      </c>
      <c r="D7" s="5">
        <v>7.243346</v>
      </c>
      <c r="E7" s="5">
        <f>C7/D7</f>
        <v>10.52000001104462</v>
      </c>
      <c r="F7" s="14"/>
      <c r="G7" s="18"/>
      <c r="H7" s="14"/>
      <c r="Q7"/>
      <c r="R7"/>
      <c r="S7"/>
      <c r="T7"/>
    </row>
    <row r="8" spans="1:20" ht="12.75">
      <c r="A8" t="s">
        <v>11</v>
      </c>
      <c r="B8" s="2" t="s">
        <v>22</v>
      </c>
      <c r="C8" s="5">
        <v>71.7</v>
      </c>
      <c r="D8" s="5">
        <v>7.484342</v>
      </c>
      <c r="E8" s="5">
        <f>C8/D8</f>
        <v>9.5800004863487</v>
      </c>
      <c r="F8" s="14"/>
      <c r="G8" s="18"/>
      <c r="H8" s="14"/>
      <c r="Q8"/>
      <c r="R8"/>
      <c r="S8"/>
      <c r="T8"/>
    </row>
    <row r="9" spans="2:9" s="1" customFormat="1" ht="12.75">
      <c r="B9" s="3"/>
      <c r="C9" s="6"/>
      <c r="D9" s="6"/>
      <c r="E9" s="6"/>
      <c r="F9" s="6"/>
      <c r="G9" s="16"/>
      <c r="H9" s="20"/>
      <c r="I9" s="16"/>
    </row>
    <row r="10" spans="3:20" ht="12.75">
      <c r="C10"/>
      <c r="F10" s="5"/>
      <c r="G10" s="14"/>
      <c r="H10" s="18"/>
      <c r="I10" s="14"/>
      <c r="Q10"/>
      <c r="R10"/>
      <c r="S10"/>
      <c r="T10"/>
    </row>
    <row r="11" spans="1:16" ht="12.75">
      <c r="A11" s="9" t="s">
        <v>23</v>
      </c>
      <c r="C11" s="13" t="s">
        <v>28</v>
      </c>
      <c r="D11" s="5"/>
      <c r="E11" s="5" t="s">
        <v>24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9" t="s">
        <v>26</v>
      </c>
      <c r="C12" s="13" t="s">
        <v>29</v>
      </c>
      <c r="D12" s="5"/>
      <c r="E12" s="5" t="s">
        <v>25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9" t="s">
        <v>27</v>
      </c>
      <c r="C13" s="13" t="s">
        <v>30</v>
      </c>
      <c r="D13" s="5"/>
      <c r="E13" s="5" t="s">
        <v>25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5" spans="4:5" ht="12.75">
      <c r="D15" s="5"/>
      <c r="E15" s="22"/>
    </row>
    <row r="16" spans="1:5" ht="12.75">
      <c r="A16" s="2" t="s">
        <v>21</v>
      </c>
      <c r="B16" s="5">
        <v>12.31</v>
      </c>
      <c r="D16" s="5"/>
      <c r="E16" s="5"/>
    </row>
    <row r="17" spans="1:5" ht="12.75">
      <c r="A17" s="2" t="s">
        <v>22</v>
      </c>
      <c r="B17" s="5">
        <v>10.01</v>
      </c>
      <c r="D17" s="5"/>
      <c r="E17" s="5"/>
    </row>
    <row r="18" spans="1:5" ht="12.75">
      <c r="A18" s="2" t="s">
        <v>21</v>
      </c>
      <c r="B18" s="5">
        <v>10.95</v>
      </c>
      <c r="D18" s="5"/>
      <c r="E18" s="5"/>
    </row>
    <row r="19" spans="1:5" ht="12.75">
      <c r="A19" s="2" t="s">
        <v>22</v>
      </c>
      <c r="B19" s="5">
        <v>10.88</v>
      </c>
      <c r="D19" s="5"/>
      <c r="E19" s="5"/>
    </row>
    <row r="20" spans="1:5" ht="12.75">
      <c r="A20" s="2" t="s">
        <v>21</v>
      </c>
      <c r="B20" s="5">
        <v>10.52</v>
      </c>
      <c r="D20" s="5"/>
      <c r="E20" s="5"/>
    </row>
    <row r="21" spans="1:5" ht="12.75">
      <c r="A21" s="2" t="s">
        <v>22</v>
      </c>
      <c r="B21" s="5">
        <v>9.58</v>
      </c>
      <c r="D21" s="5"/>
      <c r="E21" s="5"/>
    </row>
  </sheetData>
  <hyperlinks>
    <hyperlink ref="L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F12">
      <selection activeCell="N32" sqref="N32"/>
    </sheetView>
  </sheetViews>
  <sheetFormatPr defaultColWidth="9.140625" defaultRowHeight="12.75"/>
  <cols>
    <col min="1" max="1" width="13.8515625" style="0" customWidth="1"/>
    <col min="3" max="3" width="10.28125" style="0" customWidth="1"/>
    <col min="4" max="4" width="11.00390625" style="0" customWidth="1"/>
    <col min="5" max="5" width="10.8515625" style="0" customWidth="1"/>
  </cols>
  <sheetData>
    <row r="1" spans="1:12" ht="12.75">
      <c r="A1" s="1" t="s">
        <v>0</v>
      </c>
      <c r="B1" s="3" t="s">
        <v>37</v>
      </c>
      <c r="C1" s="1" t="s">
        <v>32</v>
      </c>
      <c r="E1" s="10"/>
      <c r="F1" s="6"/>
      <c r="G1" s="16"/>
      <c r="H1" s="18"/>
      <c r="I1" s="16"/>
      <c r="L1" s="7" t="s">
        <v>14</v>
      </c>
    </row>
    <row r="2" spans="1:13" ht="12.75">
      <c r="A2" s="12" t="s">
        <v>32</v>
      </c>
      <c r="B2" s="2"/>
      <c r="C2" s="2" t="s">
        <v>51</v>
      </c>
      <c r="D2" s="2" t="s">
        <v>50</v>
      </c>
      <c r="E2" s="22" t="s">
        <v>31</v>
      </c>
      <c r="F2" s="15"/>
      <c r="G2" s="19"/>
      <c r="H2" s="15"/>
      <c r="I2" s="2"/>
      <c r="J2" s="2"/>
      <c r="K2" s="2"/>
      <c r="L2" s="2"/>
      <c r="M2" s="2"/>
    </row>
    <row r="3" spans="1:8" ht="12.75">
      <c r="A3" t="s">
        <v>8</v>
      </c>
      <c r="B3" s="2" t="s">
        <v>21</v>
      </c>
      <c r="C3" s="5">
        <v>79.3</v>
      </c>
      <c r="D3" s="5">
        <f>C3/E3</f>
        <v>6.441917140536149</v>
      </c>
      <c r="E3" s="5">
        <v>12.31</v>
      </c>
      <c r="F3" s="14"/>
      <c r="G3" s="18"/>
      <c r="H3" s="14"/>
    </row>
    <row r="4" spans="1:8" ht="12.75">
      <c r="A4" t="s">
        <v>9</v>
      </c>
      <c r="B4" s="2" t="s">
        <v>22</v>
      </c>
      <c r="C4" s="5">
        <v>79.3</v>
      </c>
      <c r="D4" s="5">
        <f>C4/E4</f>
        <v>7.922077922077922</v>
      </c>
      <c r="E4" s="5">
        <v>10.01</v>
      </c>
      <c r="F4" s="14"/>
      <c r="G4" s="18"/>
      <c r="H4" s="14"/>
    </row>
    <row r="5" spans="1:8" ht="12.75">
      <c r="A5" t="s">
        <v>8</v>
      </c>
      <c r="B5" s="2" t="s">
        <v>21</v>
      </c>
      <c r="C5" s="5">
        <v>77.3</v>
      </c>
      <c r="D5" s="5">
        <f>C5/E5</f>
        <v>7.059360730593608</v>
      </c>
      <c r="E5" s="5">
        <v>10.95</v>
      </c>
      <c r="F5" s="14"/>
      <c r="G5" s="18"/>
      <c r="H5" s="14"/>
    </row>
    <row r="6" spans="1:8" ht="12.75">
      <c r="A6" t="s">
        <v>10</v>
      </c>
      <c r="B6" s="2" t="s">
        <v>22</v>
      </c>
      <c r="C6" s="5">
        <v>77.3</v>
      </c>
      <c r="D6" s="5">
        <f>C6/E6</f>
        <v>7.104779411764705</v>
      </c>
      <c r="E6" s="5">
        <v>10.88</v>
      </c>
      <c r="F6" s="14"/>
      <c r="G6" s="18"/>
      <c r="H6" s="14"/>
    </row>
    <row r="7" spans="1:8" ht="12.75">
      <c r="A7" t="s">
        <v>8</v>
      </c>
      <c r="B7" s="2" t="s">
        <v>21</v>
      </c>
      <c r="C7" s="5">
        <v>76.2</v>
      </c>
      <c r="D7" s="5">
        <v>7.243346</v>
      </c>
      <c r="E7" s="5">
        <f>C7/D7</f>
        <v>10.52000001104462</v>
      </c>
      <c r="F7" s="14"/>
      <c r="G7" s="18"/>
      <c r="H7" s="14"/>
    </row>
    <row r="8" spans="1:8" ht="12.75">
      <c r="A8" t="s">
        <v>11</v>
      </c>
      <c r="B8" s="2" t="s">
        <v>22</v>
      </c>
      <c r="C8" s="5">
        <v>71.7</v>
      </c>
      <c r="D8" s="5">
        <v>7.484342</v>
      </c>
      <c r="E8" s="5">
        <f>C8/D8</f>
        <v>9.5800004863487</v>
      </c>
      <c r="F8" s="14"/>
      <c r="G8" s="18"/>
      <c r="H8" s="14"/>
    </row>
    <row r="9" spans="1:13" ht="12.75">
      <c r="A9" s="1"/>
      <c r="B9" s="3"/>
      <c r="C9" s="6"/>
      <c r="D9" s="6"/>
      <c r="E9" s="6"/>
      <c r="F9" s="6"/>
      <c r="G9" s="16"/>
      <c r="H9" s="20"/>
      <c r="I9" s="16"/>
      <c r="J9" s="1"/>
      <c r="K9" s="1"/>
      <c r="L9" s="1"/>
      <c r="M9" s="1"/>
    </row>
    <row r="10" spans="2:9" ht="12.75">
      <c r="B10" s="2"/>
      <c r="F10" s="5"/>
      <c r="G10" s="14"/>
      <c r="H10" s="18"/>
      <c r="I10" s="14"/>
    </row>
    <row r="11" spans="1:13" ht="12.75">
      <c r="A11" s="9" t="s">
        <v>23</v>
      </c>
      <c r="B11" s="2"/>
      <c r="C11" s="13" t="s">
        <v>28</v>
      </c>
      <c r="D11" s="5"/>
      <c r="E11" s="5" t="s">
        <v>24</v>
      </c>
      <c r="F11" s="5"/>
      <c r="G11" s="5"/>
      <c r="H11" s="5"/>
      <c r="I11" s="5"/>
      <c r="J11" s="5"/>
      <c r="K11" s="5"/>
      <c r="L11" s="5"/>
      <c r="M11" s="5"/>
    </row>
    <row r="12" spans="1:13" ht="12.75">
      <c r="A12" s="9" t="s">
        <v>26</v>
      </c>
      <c r="B12" s="2"/>
      <c r="C12" s="13" t="s">
        <v>29</v>
      </c>
      <c r="D12" s="5"/>
      <c r="E12" s="5" t="s">
        <v>25</v>
      </c>
      <c r="F12" s="5"/>
      <c r="G12" s="5"/>
      <c r="H12" s="5"/>
      <c r="I12" s="5"/>
      <c r="J12" s="5"/>
      <c r="K12" s="5"/>
      <c r="L12" s="5"/>
      <c r="M12" s="5"/>
    </row>
    <row r="13" spans="1:13" ht="12.75">
      <c r="A13" s="9" t="s">
        <v>27</v>
      </c>
      <c r="B13" s="2"/>
      <c r="C13" s="13" t="s">
        <v>30</v>
      </c>
      <c r="D13" s="5"/>
      <c r="E13" s="5" t="s">
        <v>25</v>
      </c>
      <c r="F13" s="5"/>
      <c r="G13" s="5"/>
      <c r="H13" s="5"/>
      <c r="I13" s="5"/>
      <c r="J13" s="5"/>
      <c r="K13" s="5"/>
      <c r="L13" s="5"/>
      <c r="M13" s="5"/>
    </row>
    <row r="14" spans="2:3" ht="12.75">
      <c r="B14" s="2"/>
      <c r="C14" s="5"/>
    </row>
    <row r="16" spans="2:5" ht="12.75">
      <c r="B16" s="2" t="s">
        <v>52</v>
      </c>
      <c r="C16" s="16">
        <v>400</v>
      </c>
      <c r="D16" s="16">
        <v>600</v>
      </c>
      <c r="E16" s="27">
        <v>700</v>
      </c>
    </row>
    <row r="17" spans="2:5" ht="12.75">
      <c r="B17" s="2" t="s">
        <v>31</v>
      </c>
      <c r="C17" s="5"/>
      <c r="D17" s="5"/>
      <c r="E17" s="5"/>
    </row>
    <row r="18" spans="1:5" ht="12.75">
      <c r="A18" s="2" t="s">
        <v>21</v>
      </c>
      <c r="B18" s="5">
        <v>12.31</v>
      </c>
      <c r="C18" s="5">
        <f>'Field, Factory, Yield  Data'!P3*C16</f>
        <v>2576.7668562144595</v>
      </c>
      <c r="D18" s="5">
        <f>'Field, Factory, Yield  Data'!P3*D16</f>
        <v>3865.1502843216895</v>
      </c>
      <c r="E18" s="5">
        <f>'Field, Factory, Yield  Data'!P3*'Sugar Value'!E16</f>
        <v>4509.341998375305</v>
      </c>
    </row>
    <row r="19" spans="1:5" ht="12.75">
      <c r="A19" s="2" t="s">
        <v>22</v>
      </c>
      <c r="B19" s="5">
        <v>10.01</v>
      </c>
      <c r="C19" s="5">
        <f>'Field, Factory, Yield  Data'!P4*'Sugar Value'!C16</f>
        <v>3168.8311688311687</v>
      </c>
      <c r="D19" s="5">
        <f>'Field, Factory, Yield  Data'!P4*'Sugar Value'!D16</f>
        <v>4753.2467532467535</v>
      </c>
      <c r="E19" s="5">
        <f>'Field, Factory, Yield  Data'!P4*'Sugar Value'!E16</f>
        <v>5545.454545454546</v>
      </c>
    </row>
    <row r="20" spans="1:5" ht="12.75">
      <c r="A20" s="2" t="s">
        <v>21</v>
      </c>
      <c r="B20" s="5">
        <v>10.95</v>
      </c>
      <c r="C20" s="5">
        <f>'Field, Factory, Yield  Data'!P5*'Sugar Value'!C16</f>
        <v>2823.744292237443</v>
      </c>
      <c r="D20" s="5">
        <f>'Field, Factory, Yield  Data'!P5*'Sugar Value'!D16</f>
        <v>4235.6164383561645</v>
      </c>
      <c r="E20" s="5">
        <f>'Field, Factory, Yield  Data'!P5*'Sugar Value'!E16</f>
        <v>4941.552511415525</v>
      </c>
    </row>
    <row r="21" spans="1:5" ht="12.75">
      <c r="A21" s="2" t="s">
        <v>22</v>
      </c>
      <c r="B21" s="5">
        <v>10.88</v>
      </c>
      <c r="C21" s="5">
        <f>'Field, Factory, Yield  Data'!P6*'Sugar Value'!C16</f>
        <v>2841.911764705882</v>
      </c>
      <c r="D21" s="5">
        <f>'Field, Factory, Yield  Data'!P6*'Sugar Value'!D16</f>
        <v>4262.8676470588225</v>
      </c>
      <c r="E21" s="5">
        <f>'Field, Factory, Yield  Data'!P6*'Sugar Value'!E16</f>
        <v>4973.345588235294</v>
      </c>
    </row>
    <row r="22" spans="1:5" ht="12.75">
      <c r="A22" s="2" t="s">
        <v>21</v>
      </c>
      <c r="B22" s="5">
        <v>10.52</v>
      </c>
      <c r="C22" s="5">
        <f>'Field, Factory, Yield  Data'!P7*'Sugar Value'!C16</f>
        <v>2897.3384</v>
      </c>
      <c r="D22" s="5">
        <f>'Field, Factory, Yield  Data'!P7*'Sugar Value'!D16</f>
        <v>4346.0076</v>
      </c>
      <c r="E22" s="5">
        <f>'Field, Factory, Yield  Data'!P7*'Sugar Value'!E16</f>
        <v>5070.3422</v>
      </c>
    </row>
    <row r="23" spans="1:5" ht="12.75">
      <c r="A23" s="2" t="s">
        <v>22</v>
      </c>
      <c r="B23" s="5">
        <v>9.58</v>
      </c>
      <c r="C23" s="5">
        <f>'Field, Factory, Yield  Data'!P8*'Sugar Value'!C16</f>
        <v>2993.7368</v>
      </c>
      <c r="D23" s="5">
        <f>'Field, Factory, Yield  Data'!P8*'Sugar Value'!D16</f>
        <v>4490.6052</v>
      </c>
      <c r="E23" s="5">
        <f>'Field, Factory, Yield  Data'!P8*'Sugar Value'!E16</f>
        <v>5239.0394</v>
      </c>
    </row>
  </sheetData>
  <hyperlinks>
    <hyperlink ref="L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E1">
      <selection activeCell="G22" sqref="G22"/>
    </sheetView>
  </sheetViews>
  <sheetFormatPr defaultColWidth="9.140625" defaultRowHeight="12.75"/>
  <cols>
    <col min="1" max="1" width="16.8515625" style="0" customWidth="1"/>
    <col min="2" max="2" width="20.140625" style="2" customWidth="1"/>
    <col min="3" max="3" width="9.140625" style="5" customWidth="1"/>
    <col min="14" max="14" width="11.28125" style="0" customWidth="1"/>
    <col min="15" max="15" width="13.57421875" style="0" customWidth="1"/>
    <col min="16" max="16" width="14.00390625" style="0" customWidth="1"/>
    <col min="17" max="17" width="9.140625" style="5" customWidth="1"/>
    <col min="18" max="18" width="12.8515625" style="14" customWidth="1"/>
    <col min="19" max="19" width="14.00390625" style="18" customWidth="1"/>
    <col min="20" max="20" width="13.28125" style="14" customWidth="1"/>
  </cols>
  <sheetData>
    <row r="1" spans="1:23" ht="12.75">
      <c r="A1" s="12" t="s">
        <v>32</v>
      </c>
      <c r="B1" s="3" t="s">
        <v>37</v>
      </c>
      <c r="D1" s="4" t="s">
        <v>1</v>
      </c>
      <c r="G1" s="4" t="s">
        <v>4</v>
      </c>
      <c r="I1" s="1" t="s">
        <v>6</v>
      </c>
      <c r="N1" s="1" t="s">
        <v>32</v>
      </c>
      <c r="Q1" s="6" t="s">
        <v>31</v>
      </c>
      <c r="R1" s="16"/>
      <c r="T1" s="16"/>
      <c r="W1" s="7" t="s">
        <v>14</v>
      </c>
    </row>
    <row r="2" spans="1:20" s="2" customFormat="1" ht="12.75">
      <c r="A2" s="1" t="s">
        <v>0</v>
      </c>
      <c r="C2" s="8" t="s">
        <v>2</v>
      </c>
      <c r="D2" s="2" t="s">
        <v>5</v>
      </c>
      <c r="E2" s="2" t="s">
        <v>3</v>
      </c>
      <c r="F2" s="2" t="s">
        <v>2</v>
      </c>
      <c r="G2" s="2" t="s">
        <v>5</v>
      </c>
      <c r="H2" s="2" t="s">
        <v>3</v>
      </c>
      <c r="I2" s="2" t="s">
        <v>2</v>
      </c>
      <c r="J2" s="2" t="s">
        <v>5</v>
      </c>
      <c r="K2" s="2" t="s">
        <v>3</v>
      </c>
      <c r="L2" s="2" t="s">
        <v>17</v>
      </c>
      <c r="M2" s="2" t="s">
        <v>19</v>
      </c>
      <c r="N2" s="2" t="s">
        <v>7</v>
      </c>
      <c r="O2" s="2" t="s">
        <v>33</v>
      </c>
      <c r="P2" s="10" t="s">
        <v>34</v>
      </c>
      <c r="Q2" s="8"/>
      <c r="R2" s="15"/>
      <c r="S2" s="19"/>
      <c r="T2" s="15"/>
    </row>
    <row r="3" spans="1:17" ht="12.75">
      <c r="A3" t="s">
        <v>41</v>
      </c>
      <c r="B3" s="2" t="s">
        <v>21</v>
      </c>
      <c r="C3" s="8">
        <v>17.8</v>
      </c>
      <c r="D3" s="5">
        <v>15.55</v>
      </c>
      <c r="E3" s="5">
        <v>87.36</v>
      </c>
      <c r="F3" s="5">
        <v>11.66</v>
      </c>
      <c r="G3" s="5">
        <v>9.56</v>
      </c>
      <c r="H3" s="5">
        <v>81.95</v>
      </c>
      <c r="I3" s="5">
        <v>16.04</v>
      </c>
      <c r="J3" s="5">
        <v>13.35</v>
      </c>
      <c r="K3" s="5">
        <v>83.23</v>
      </c>
      <c r="L3" s="5">
        <v>14.61</v>
      </c>
      <c r="M3" s="5">
        <v>13.28</v>
      </c>
      <c r="N3" s="5">
        <v>35</v>
      </c>
      <c r="O3" s="5">
        <v>79.3</v>
      </c>
      <c r="P3" s="5">
        <f>O3/Q3</f>
        <v>6.441917140536149</v>
      </c>
      <c r="Q3" s="5">
        <v>12.31</v>
      </c>
    </row>
    <row r="4" spans="1:17" ht="12.75">
      <c r="A4" t="s">
        <v>42</v>
      </c>
      <c r="B4" s="2" t="s">
        <v>22</v>
      </c>
      <c r="C4" s="5">
        <v>18.1</v>
      </c>
      <c r="D4" s="5">
        <v>15.93</v>
      </c>
      <c r="E4" s="5">
        <v>88.01</v>
      </c>
      <c r="F4" s="5">
        <v>12.1</v>
      </c>
      <c r="G4" s="5">
        <v>10.28</v>
      </c>
      <c r="H4" s="5">
        <v>84.92</v>
      </c>
      <c r="I4" s="5">
        <v>16.93</v>
      </c>
      <c r="J4" s="5">
        <v>14.61</v>
      </c>
      <c r="K4" s="5">
        <v>86.3</v>
      </c>
      <c r="L4" s="5">
        <v>14.48</v>
      </c>
      <c r="M4" s="5">
        <v>13.63</v>
      </c>
      <c r="N4" s="5">
        <v>35</v>
      </c>
      <c r="O4" s="5">
        <v>79.3</v>
      </c>
      <c r="P4" s="5">
        <f>O4/Q4</f>
        <v>7.922077922077922</v>
      </c>
      <c r="Q4" s="5">
        <v>10.01</v>
      </c>
    </row>
    <row r="5" spans="1:17" ht="12.75">
      <c r="A5" t="s">
        <v>41</v>
      </c>
      <c r="B5" s="2" t="s">
        <v>21</v>
      </c>
      <c r="C5" s="5">
        <v>18.3</v>
      </c>
      <c r="D5" s="5">
        <v>16.91</v>
      </c>
      <c r="E5" s="5">
        <v>88.47</v>
      </c>
      <c r="F5" s="5">
        <v>12.35</v>
      </c>
      <c r="G5" s="5">
        <v>10.35</v>
      </c>
      <c r="H5" s="5">
        <v>83.81</v>
      </c>
      <c r="I5" s="5">
        <v>16.44</v>
      </c>
      <c r="J5" s="5">
        <v>13.98</v>
      </c>
      <c r="K5" s="5">
        <v>85.04</v>
      </c>
      <c r="L5" s="5">
        <v>14.7</v>
      </c>
      <c r="M5" s="5">
        <v>13.81</v>
      </c>
      <c r="N5" s="5">
        <v>39</v>
      </c>
      <c r="O5" s="5">
        <v>77.3</v>
      </c>
      <c r="P5" s="5">
        <f>O5/Q5</f>
        <v>7.059360730593608</v>
      </c>
      <c r="Q5" s="5">
        <v>10.95</v>
      </c>
    </row>
    <row r="6" spans="1:17" ht="12.75">
      <c r="A6" t="s">
        <v>43</v>
      </c>
      <c r="B6" s="2" t="s">
        <v>22</v>
      </c>
      <c r="C6" s="5">
        <v>18.5</v>
      </c>
      <c r="D6" s="5">
        <v>15.84</v>
      </c>
      <c r="E6" s="5">
        <v>85.62</v>
      </c>
      <c r="F6" s="5">
        <v>11.91</v>
      </c>
      <c r="G6" s="5">
        <v>9.85</v>
      </c>
      <c r="H6" s="5">
        <v>82.79</v>
      </c>
      <c r="I6" s="5">
        <v>16.37</v>
      </c>
      <c r="J6" s="5">
        <v>13.78</v>
      </c>
      <c r="K6" s="5">
        <v>84.15</v>
      </c>
      <c r="L6" s="5">
        <v>15.95</v>
      </c>
      <c r="M6" s="5">
        <v>13.31</v>
      </c>
      <c r="N6" s="5">
        <v>37</v>
      </c>
      <c r="O6" s="5">
        <v>77.3</v>
      </c>
      <c r="P6" s="5">
        <f>O6/Q6</f>
        <v>7.104779411764705</v>
      </c>
      <c r="Q6" s="5">
        <v>10.88</v>
      </c>
    </row>
    <row r="7" spans="1:17" ht="12.75">
      <c r="A7" t="s">
        <v>41</v>
      </c>
      <c r="B7" s="2" t="s">
        <v>21</v>
      </c>
      <c r="C7" s="5">
        <v>19</v>
      </c>
      <c r="D7" s="5">
        <v>15.86</v>
      </c>
      <c r="E7" s="5">
        <v>83.47</v>
      </c>
      <c r="F7" s="5">
        <v>12.14</v>
      </c>
      <c r="G7" s="5">
        <v>9.86</v>
      </c>
      <c r="H7" s="5">
        <v>81.22</v>
      </c>
      <c r="I7" s="5">
        <v>16.93</v>
      </c>
      <c r="J7" s="5">
        <v>14.16</v>
      </c>
      <c r="K7" s="5">
        <v>83.61</v>
      </c>
      <c r="L7" s="5">
        <v>13.63</v>
      </c>
      <c r="M7" s="5">
        <v>13.7</v>
      </c>
      <c r="N7" s="5">
        <v>47</v>
      </c>
      <c r="O7" s="5">
        <v>76.2</v>
      </c>
      <c r="P7" s="5">
        <v>7.243346</v>
      </c>
      <c r="Q7" s="5">
        <f>O7/P7</f>
        <v>10.52000001104462</v>
      </c>
    </row>
    <row r="8" spans="1:17" ht="12.75">
      <c r="A8" t="s">
        <v>44</v>
      </c>
      <c r="B8" s="2" t="s">
        <v>22</v>
      </c>
      <c r="C8" s="5">
        <v>19.2</v>
      </c>
      <c r="D8" s="5">
        <v>17.11</v>
      </c>
      <c r="E8" s="5">
        <v>89.11</v>
      </c>
      <c r="F8" s="5">
        <v>11.78</v>
      </c>
      <c r="G8" s="5">
        <v>10.01</v>
      </c>
      <c r="H8" s="5">
        <v>84.93</v>
      </c>
      <c r="I8" s="5">
        <v>17</v>
      </c>
      <c r="J8" s="5">
        <v>14.64</v>
      </c>
      <c r="K8" s="5">
        <v>86.09</v>
      </c>
      <c r="L8" s="5">
        <v>14.17</v>
      </c>
      <c r="M8" s="5">
        <v>14.69</v>
      </c>
      <c r="N8" s="5">
        <v>47</v>
      </c>
      <c r="O8" s="5">
        <v>71.7</v>
      </c>
      <c r="P8" s="5">
        <v>7.484342</v>
      </c>
      <c r="Q8" s="5">
        <f>O8/P8</f>
        <v>9.5800004863487</v>
      </c>
    </row>
    <row r="10" spans="1:9" ht="12.75">
      <c r="A10" s="1" t="s">
        <v>13</v>
      </c>
      <c r="D10" s="4" t="s">
        <v>1</v>
      </c>
      <c r="G10" s="4" t="s">
        <v>4</v>
      </c>
      <c r="I10" s="1" t="s">
        <v>6</v>
      </c>
    </row>
    <row r="11" spans="3:13" ht="12.75">
      <c r="C11" s="6" t="s">
        <v>2</v>
      </c>
      <c r="D11" s="1" t="s">
        <v>5</v>
      </c>
      <c r="E11" s="1" t="s">
        <v>3</v>
      </c>
      <c r="F11" s="3" t="s">
        <v>2</v>
      </c>
      <c r="G11" s="3" t="s">
        <v>5</v>
      </c>
      <c r="H11" s="3" t="s">
        <v>3</v>
      </c>
      <c r="I11" s="1" t="s">
        <v>2</v>
      </c>
      <c r="J11" s="1" t="s">
        <v>5</v>
      </c>
      <c r="K11" s="1" t="s">
        <v>3</v>
      </c>
      <c r="L11" s="3" t="s">
        <v>17</v>
      </c>
      <c r="M11" s="3" t="s">
        <v>19</v>
      </c>
    </row>
    <row r="12" spans="1:16" ht="12.75">
      <c r="A12" s="1" t="s">
        <v>12</v>
      </c>
      <c r="B12" s="2" t="s">
        <v>21</v>
      </c>
      <c r="C12" s="5">
        <f aca="true" t="shared" si="0" ref="C12:M12">(C3+C5+C7)/3</f>
        <v>18.366666666666667</v>
      </c>
      <c r="D12" s="5">
        <f t="shared" si="0"/>
        <v>16.106666666666666</v>
      </c>
      <c r="E12" s="5">
        <f t="shared" si="0"/>
        <v>86.43333333333332</v>
      </c>
      <c r="F12" s="5">
        <f t="shared" si="0"/>
        <v>12.049999999999999</v>
      </c>
      <c r="G12" s="5">
        <f t="shared" si="0"/>
        <v>9.923333333333334</v>
      </c>
      <c r="H12" s="5">
        <f t="shared" si="0"/>
        <v>82.32666666666667</v>
      </c>
      <c r="I12" s="5">
        <f t="shared" si="0"/>
        <v>16.470000000000002</v>
      </c>
      <c r="J12" s="5">
        <f t="shared" si="0"/>
        <v>13.829999999999998</v>
      </c>
      <c r="K12" s="5">
        <f t="shared" si="0"/>
        <v>83.96</v>
      </c>
      <c r="L12" s="5">
        <f t="shared" si="0"/>
        <v>14.313333333333333</v>
      </c>
      <c r="M12" s="5">
        <f t="shared" si="0"/>
        <v>13.596666666666666</v>
      </c>
      <c r="N12" s="5"/>
      <c r="O12" s="5"/>
      <c r="P12" s="5"/>
    </row>
    <row r="13" spans="1:16" ht="12.75">
      <c r="A13" s="1" t="s">
        <v>0</v>
      </c>
      <c r="B13" s="2" t="s">
        <v>22</v>
      </c>
      <c r="C13" s="5">
        <f aca="true" t="shared" si="1" ref="C13:M13">(C4+C6+C8)/3</f>
        <v>18.599999999999998</v>
      </c>
      <c r="D13" s="5">
        <f t="shared" si="1"/>
        <v>16.293333333333333</v>
      </c>
      <c r="E13" s="5">
        <f t="shared" si="1"/>
        <v>87.58</v>
      </c>
      <c r="F13" s="5">
        <f t="shared" si="1"/>
        <v>11.93</v>
      </c>
      <c r="G13" s="5">
        <f t="shared" si="1"/>
        <v>10.046666666666667</v>
      </c>
      <c r="H13" s="5">
        <f t="shared" si="1"/>
        <v>84.21333333333334</v>
      </c>
      <c r="I13" s="5">
        <f t="shared" si="1"/>
        <v>16.766666666666666</v>
      </c>
      <c r="J13" s="5">
        <f t="shared" si="1"/>
        <v>14.343333333333334</v>
      </c>
      <c r="K13" s="5">
        <f t="shared" si="1"/>
        <v>85.51333333333332</v>
      </c>
      <c r="L13" s="5">
        <f t="shared" si="1"/>
        <v>14.866666666666667</v>
      </c>
      <c r="M13" s="5">
        <f t="shared" si="1"/>
        <v>13.876666666666667</v>
      </c>
      <c r="N13" s="5"/>
      <c r="O13" s="5"/>
      <c r="P13" s="5"/>
    </row>
    <row r="14" spans="2:20" s="1" customFormat="1" ht="12.75">
      <c r="B14" s="3" t="s">
        <v>20</v>
      </c>
      <c r="C14" s="6">
        <f>C13-C12</f>
        <v>0.23333333333333073</v>
      </c>
      <c r="D14" s="6">
        <f aca="true" t="shared" si="2" ref="D14:M14">D13-D12</f>
        <v>0.18666666666666742</v>
      </c>
      <c r="E14" s="6">
        <f t="shared" si="2"/>
        <v>1.1466666666666754</v>
      </c>
      <c r="F14" s="6">
        <f t="shared" si="2"/>
        <v>-0.11999999999999922</v>
      </c>
      <c r="G14" s="6">
        <f t="shared" si="2"/>
        <v>0.12333333333333307</v>
      </c>
      <c r="H14" s="6">
        <f t="shared" si="2"/>
        <v>1.8866666666666703</v>
      </c>
      <c r="I14" s="6">
        <f t="shared" si="2"/>
        <v>0.2966666666666633</v>
      </c>
      <c r="J14" s="6">
        <f t="shared" si="2"/>
        <v>0.5133333333333354</v>
      </c>
      <c r="K14" s="6">
        <f t="shared" si="2"/>
        <v>1.5533333333333275</v>
      </c>
      <c r="L14" s="6">
        <f t="shared" si="2"/>
        <v>0.5533333333333346</v>
      </c>
      <c r="M14" s="6">
        <f t="shared" si="2"/>
        <v>0.28000000000000114</v>
      </c>
      <c r="N14" s="6"/>
      <c r="O14" s="6"/>
      <c r="P14" s="6"/>
      <c r="Q14" s="6"/>
      <c r="R14" s="16"/>
      <c r="S14" s="20"/>
      <c r="T14" s="16"/>
    </row>
    <row r="15" spans="1:16" ht="12.75">
      <c r="A15" s="1"/>
      <c r="B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9" t="s">
        <v>23</v>
      </c>
      <c r="C16" s="13" t="s">
        <v>28</v>
      </c>
      <c r="D16" s="5"/>
      <c r="E16" s="5" t="s">
        <v>24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9" t="s">
        <v>26</v>
      </c>
      <c r="C17" s="13" t="s">
        <v>29</v>
      </c>
      <c r="D17" s="5"/>
      <c r="E17" s="5" t="s">
        <v>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9" t="s">
        <v>27</v>
      </c>
      <c r="C18" s="13" t="s">
        <v>30</v>
      </c>
      <c r="D18" s="5"/>
      <c r="E18" s="5" t="s">
        <v>25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9"/>
      <c r="C19" s="1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12.75">
      <c r="B20" s="7" t="s">
        <v>16</v>
      </c>
      <c r="D20" s="5"/>
      <c r="E20" s="5"/>
      <c r="F20" s="5"/>
      <c r="I20" s="5"/>
      <c r="J20" s="5"/>
      <c r="K20" s="5"/>
      <c r="L20" s="5"/>
      <c r="M20" s="5"/>
      <c r="N20" s="5"/>
      <c r="O20" s="5"/>
      <c r="P20" s="5"/>
    </row>
    <row r="21" spans="1:7" ht="12.75">
      <c r="A21" s="10"/>
      <c r="B21" s="7" t="s">
        <v>14</v>
      </c>
      <c r="G21" s="2"/>
    </row>
    <row r="22" spans="1:20" s="1" customFormat="1" ht="12.75">
      <c r="A22" s="1" t="s">
        <v>36</v>
      </c>
      <c r="B22" s="3"/>
      <c r="C22" s="2"/>
      <c r="Q22" s="6"/>
      <c r="R22" s="16"/>
      <c r="S22" s="20"/>
      <c r="T22" s="16"/>
    </row>
    <row r="23" spans="1:23" ht="12.75">
      <c r="A23" t="s">
        <v>0</v>
      </c>
      <c r="B23" s="3" t="s">
        <v>32</v>
      </c>
      <c r="D23" s="4"/>
      <c r="G23" s="4"/>
      <c r="I23" s="1"/>
      <c r="W23" s="7"/>
    </row>
    <row r="24" spans="2:20" s="10" customFormat="1" ht="12.75">
      <c r="B24" s="3" t="s">
        <v>15</v>
      </c>
      <c r="C24" s="11" t="s">
        <v>2</v>
      </c>
      <c r="D24" s="10" t="s">
        <v>5</v>
      </c>
      <c r="E24" s="10" t="s">
        <v>3</v>
      </c>
      <c r="F24" s="2" t="s">
        <v>18</v>
      </c>
      <c r="G24" s="10" t="s">
        <v>17</v>
      </c>
      <c r="H24" s="10" t="s">
        <v>35</v>
      </c>
      <c r="Q24" s="11"/>
      <c r="R24" s="17"/>
      <c r="S24" s="21"/>
      <c r="T24" s="17"/>
    </row>
    <row r="25" spans="1:16" ht="12.75">
      <c r="A25" t="s">
        <v>46</v>
      </c>
      <c r="B25" s="2">
        <v>0</v>
      </c>
      <c r="C25" s="5">
        <v>17.1</v>
      </c>
      <c r="D25" s="5">
        <v>14.55</v>
      </c>
      <c r="E25" s="5">
        <v>85.09</v>
      </c>
      <c r="F25" s="5">
        <v>12.82</v>
      </c>
      <c r="G25" s="5">
        <v>11.99</v>
      </c>
      <c r="H25" s="5">
        <v>72.99</v>
      </c>
      <c r="I25" s="5"/>
      <c r="J25" s="5"/>
      <c r="K25" s="5"/>
      <c r="L25" s="5"/>
      <c r="M25" s="5"/>
      <c r="N25" s="5"/>
      <c r="O25" s="5"/>
      <c r="P25" s="5"/>
    </row>
    <row r="26" spans="1:16" ht="12.75">
      <c r="A26" t="s">
        <v>46</v>
      </c>
      <c r="B26" s="2">
        <v>4</v>
      </c>
      <c r="C26" s="5">
        <v>18</v>
      </c>
      <c r="D26" s="5">
        <v>16.29</v>
      </c>
      <c r="E26" s="5">
        <v>90.5</v>
      </c>
      <c r="F26" s="5">
        <v>14.14</v>
      </c>
      <c r="G26" s="5">
        <v>13.21</v>
      </c>
      <c r="H26" s="5">
        <v>71.18</v>
      </c>
      <c r="I26" s="5"/>
      <c r="J26" s="5"/>
      <c r="K26" s="5"/>
      <c r="L26" s="5"/>
      <c r="M26" s="5"/>
      <c r="N26" s="5"/>
      <c r="O26" s="5"/>
      <c r="P26" s="5"/>
    </row>
    <row r="27" spans="1:16" ht="12.75">
      <c r="A27" t="s">
        <v>46</v>
      </c>
      <c r="B27" s="2">
        <v>6</v>
      </c>
      <c r="C27" s="5">
        <v>17.8</v>
      </c>
      <c r="D27" s="5">
        <v>15.55</v>
      </c>
      <c r="E27" s="5">
        <v>87.36</v>
      </c>
      <c r="F27" s="5">
        <v>13.28</v>
      </c>
      <c r="G27" s="5">
        <v>14.61</v>
      </c>
      <c r="H27" s="5">
        <v>70.21</v>
      </c>
      <c r="I27" s="5"/>
      <c r="J27" s="5"/>
      <c r="K27" s="5"/>
      <c r="L27" s="5"/>
      <c r="M27" s="5"/>
      <c r="N27" s="5"/>
      <c r="O27" s="5"/>
      <c r="P27" s="5"/>
    </row>
    <row r="28" spans="1:16" ht="12.75">
      <c r="A28" t="s">
        <v>47</v>
      </c>
      <c r="B28" s="2">
        <v>0</v>
      </c>
      <c r="C28" s="5">
        <v>16.2</v>
      </c>
      <c r="D28" s="5">
        <v>13.41</v>
      </c>
      <c r="E28" s="5">
        <v>82.78</v>
      </c>
      <c r="F28" s="5">
        <v>11.89</v>
      </c>
      <c r="G28" s="5">
        <v>11.25</v>
      </c>
      <c r="H28" s="5">
        <v>74.44</v>
      </c>
      <c r="I28" s="5"/>
      <c r="J28" s="5"/>
      <c r="K28" s="5"/>
      <c r="L28" s="5"/>
      <c r="M28" s="5"/>
      <c r="N28" s="5"/>
      <c r="O28" s="5"/>
      <c r="P28" s="5"/>
    </row>
    <row r="29" spans="1:16" ht="12.75">
      <c r="A29" t="s">
        <v>47</v>
      </c>
      <c r="B29" s="2">
        <v>4</v>
      </c>
      <c r="C29" s="5">
        <v>19.5</v>
      </c>
      <c r="D29" s="5">
        <v>16.24</v>
      </c>
      <c r="E29" s="5">
        <v>83.28</v>
      </c>
      <c r="F29" s="5">
        <v>13.97</v>
      </c>
      <c r="G29" s="5">
        <v>14.03</v>
      </c>
      <c r="H29" s="5">
        <v>69.26</v>
      </c>
      <c r="I29" s="5"/>
      <c r="J29" s="5"/>
      <c r="K29" s="5"/>
      <c r="L29" s="5"/>
      <c r="M29" s="5"/>
      <c r="N29" s="5"/>
      <c r="O29" s="5"/>
      <c r="P29" s="5"/>
    </row>
    <row r="30" spans="1:16" ht="12.75">
      <c r="A30" t="s">
        <v>47</v>
      </c>
      <c r="B30" s="2">
        <v>6</v>
      </c>
      <c r="C30" s="5">
        <v>18.1</v>
      </c>
      <c r="D30" s="5">
        <v>15.93</v>
      </c>
      <c r="E30" s="5">
        <v>88.01</v>
      </c>
      <c r="F30" s="5">
        <v>13.63</v>
      </c>
      <c r="G30" s="5">
        <v>14.48</v>
      </c>
      <c r="H30" s="5">
        <v>70.09</v>
      </c>
      <c r="I30" s="5"/>
      <c r="J30" s="5"/>
      <c r="K30" s="5"/>
      <c r="L30" s="5"/>
      <c r="M30" s="5"/>
      <c r="N30" s="5"/>
      <c r="O30" s="5"/>
      <c r="P30" s="5"/>
    </row>
    <row r="31" spans="1:16" ht="12.75">
      <c r="A31" t="s">
        <v>46</v>
      </c>
      <c r="B31" s="2">
        <v>0</v>
      </c>
      <c r="C31" s="5">
        <v>14.3</v>
      </c>
      <c r="D31" s="5">
        <v>11.22</v>
      </c>
      <c r="E31" s="5">
        <v>78.46</v>
      </c>
      <c r="F31" s="5">
        <v>9.97</v>
      </c>
      <c r="G31" s="5">
        <v>10.97</v>
      </c>
      <c r="H31" s="5">
        <v>76.36</v>
      </c>
      <c r="I31" s="5"/>
      <c r="J31" s="5"/>
      <c r="K31" s="5"/>
      <c r="L31" s="5"/>
      <c r="M31" s="5"/>
      <c r="N31" s="5"/>
      <c r="O31" s="5"/>
      <c r="P31" s="5"/>
    </row>
    <row r="32" spans="1:16" ht="12.75">
      <c r="A32" t="s">
        <v>46</v>
      </c>
      <c r="B32" s="2">
        <v>4</v>
      </c>
      <c r="C32" s="5">
        <v>18.3</v>
      </c>
      <c r="D32" s="5">
        <v>15.52</v>
      </c>
      <c r="E32" s="5">
        <v>84.81</v>
      </c>
      <c r="F32" s="5">
        <v>12.94</v>
      </c>
      <c r="G32" s="5">
        <v>16.69</v>
      </c>
      <c r="H32" s="5">
        <v>68.11</v>
      </c>
      <c r="I32" s="5"/>
      <c r="J32" s="5"/>
      <c r="K32" s="5"/>
      <c r="L32" s="5"/>
      <c r="M32" s="5"/>
      <c r="N32" s="5"/>
      <c r="O32" s="5"/>
      <c r="P32" s="5"/>
    </row>
    <row r="33" spans="1:16" ht="12.75">
      <c r="A33" t="s">
        <v>46</v>
      </c>
      <c r="B33" s="2">
        <v>6</v>
      </c>
      <c r="C33" s="5">
        <v>18.3</v>
      </c>
      <c r="D33" s="5">
        <v>16.19</v>
      </c>
      <c r="E33" s="5">
        <v>88.47</v>
      </c>
      <c r="F33" s="5">
        <v>13.81</v>
      </c>
      <c r="G33" s="5">
        <v>14.7</v>
      </c>
      <c r="H33" s="5">
        <v>69.69</v>
      </c>
      <c r="I33" s="5"/>
      <c r="J33" s="5"/>
      <c r="K33" s="5"/>
      <c r="L33" s="5"/>
      <c r="M33" s="5"/>
      <c r="N33" s="5"/>
      <c r="O33" s="5"/>
      <c r="P33" s="5"/>
    </row>
    <row r="34" spans="1:16" ht="12.75">
      <c r="A34" t="s">
        <v>48</v>
      </c>
      <c r="B34" s="2">
        <v>0</v>
      </c>
      <c r="C34" s="5">
        <v>17.8</v>
      </c>
      <c r="D34" s="5">
        <v>15.25</v>
      </c>
      <c r="E34" s="5">
        <v>86.87</v>
      </c>
      <c r="F34" s="5">
        <v>13.33</v>
      </c>
      <c r="G34" s="5">
        <v>12.63</v>
      </c>
      <c r="H34" s="5">
        <v>71.87</v>
      </c>
      <c r="I34" s="5"/>
      <c r="J34" s="5"/>
      <c r="K34" s="5"/>
      <c r="L34" s="5"/>
      <c r="M34" s="5"/>
      <c r="N34" s="5"/>
      <c r="O34" s="5"/>
      <c r="P34" s="5"/>
    </row>
    <row r="35" spans="1:16" ht="12.75">
      <c r="A35" t="s">
        <v>48</v>
      </c>
      <c r="B35" s="2">
        <v>4</v>
      </c>
      <c r="C35" s="5">
        <v>19.1</v>
      </c>
      <c r="D35" s="5">
        <v>16.35</v>
      </c>
      <c r="E35" s="5">
        <v>85.6</v>
      </c>
      <c r="F35" s="5">
        <v>13.73</v>
      </c>
      <c r="G35" s="5">
        <v>16.04</v>
      </c>
      <c r="H35" s="5">
        <v>67.94</v>
      </c>
      <c r="I35" s="5"/>
      <c r="J35" s="5"/>
      <c r="K35" s="5"/>
      <c r="L35" s="5"/>
      <c r="M35" s="5"/>
      <c r="N35" s="5"/>
      <c r="O35" s="5"/>
      <c r="P35" s="5"/>
    </row>
    <row r="36" spans="1:16" ht="12.75">
      <c r="A36" t="s">
        <v>48</v>
      </c>
      <c r="B36" s="2">
        <v>6</v>
      </c>
      <c r="C36" s="5">
        <v>18.5</v>
      </c>
      <c r="D36" s="5">
        <v>15.84</v>
      </c>
      <c r="E36" s="5">
        <v>85.62</v>
      </c>
      <c r="F36" s="5">
        <v>13.31</v>
      </c>
      <c r="G36" s="5">
        <v>15.95</v>
      </c>
      <c r="H36" s="5">
        <v>68.55</v>
      </c>
      <c r="I36" s="5"/>
      <c r="J36" s="5"/>
      <c r="K36" s="5"/>
      <c r="L36" s="5"/>
      <c r="M36" s="5"/>
      <c r="N36" s="5"/>
      <c r="O36" s="5"/>
      <c r="P36" s="5"/>
    </row>
    <row r="37" spans="1:16" ht="12.75">
      <c r="A37" t="s">
        <v>46</v>
      </c>
      <c r="B37" s="2">
        <v>0</v>
      </c>
      <c r="C37" s="5">
        <v>16.3</v>
      </c>
      <c r="D37" s="5">
        <v>13.42</v>
      </c>
      <c r="E37" s="5">
        <v>82.33</v>
      </c>
      <c r="F37" s="5">
        <v>11.87</v>
      </c>
      <c r="G37" s="5">
        <v>11.6</v>
      </c>
      <c r="H37" s="5">
        <v>74.13</v>
      </c>
      <c r="I37" s="5"/>
      <c r="J37" s="5"/>
      <c r="K37" s="5"/>
      <c r="L37" s="5"/>
      <c r="M37" s="5"/>
      <c r="N37" s="5"/>
      <c r="O37" s="5"/>
      <c r="P37" s="5"/>
    </row>
    <row r="38" spans="1:16" ht="12.75">
      <c r="A38" t="s">
        <v>46</v>
      </c>
      <c r="B38" s="2">
        <v>4</v>
      </c>
      <c r="C38" s="5">
        <v>18</v>
      </c>
      <c r="D38" s="5">
        <v>16.27</v>
      </c>
      <c r="E38" s="5">
        <v>90.39</v>
      </c>
      <c r="F38" s="5">
        <v>13.53</v>
      </c>
      <c r="G38" s="5">
        <v>16.86</v>
      </c>
      <c r="H38" s="5">
        <v>68.23</v>
      </c>
      <c r="I38" s="5"/>
      <c r="J38" s="5"/>
      <c r="K38" s="5"/>
      <c r="L38" s="5"/>
      <c r="M38" s="5"/>
      <c r="N38" s="5"/>
      <c r="O38" s="5"/>
      <c r="P38" s="5"/>
    </row>
    <row r="39" spans="1:16" ht="12.75">
      <c r="A39" t="s">
        <v>46</v>
      </c>
      <c r="B39" s="2">
        <v>6</v>
      </c>
      <c r="C39" s="5">
        <v>19</v>
      </c>
      <c r="D39" s="5">
        <v>15.86</v>
      </c>
      <c r="E39" s="5">
        <v>83.47</v>
      </c>
      <c r="F39" s="5">
        <v>13.7</v>
      </c>
      <c r="G39" s="5">
        <v>13.63</v>
      </c>
      <c r="H39" s="5">
        <v>69.97</v>
      </c>
      <c r="I39" s="5"/>
      <c r="J39" s="5"/>
      <c r="K39" s="5"/>
      <c r="L39" s="5"/>
      <c r="M39" s="5"/>
      <c r="N39" s="5"/>
      <c r="O39" s="5"/>
      <c r="P39" s="5"/>
    </row>
    <row r="40" spans="1:16" ht="12.75">
      <c r="A40" t="s">
        <v>49</v>
      </c>
      <c r="B40" s="2">
        <v>0</v>
      </c>
      <c r="C40" s="5">
        <v>15.8</v>
      </c>
      <c r="D40" s="5">
        <v>12.83</v>
      </c>
      <c r="E40" s="5">
        <v>81.2</v>
      </c>
      <c r="F40" s="5">
        <v>11.24</v>
      </c>
      <c r="G40" s="5">
        <v>12.35</v>
      </c>
      <c r="H40" s="5">
        <v>73.85</v>
      </c>
      <c r="I40" s="5"/>
      <c r="J40" s="5"/>
      <c r="K40" s="5"/>
      <c r="L40" s="5"/>
      <c r="M40" s="5"/>
      <c r="N40" s="5"/>
      <c r="O40" s="5"/>
      <c r="P40" s="5"/>
    </row>
    <row r="41" spans="1:16" ht="12.75">
      <c r="A41" t="s">
        <v>49</v>
      </c>
      <c r="B41" s="2">
        <v>4</v>
      </c>
      <c r="C41" s="5">
        <v>18.3</v>
      </c>
      <c r="D41" s="5">
        <v>15.77</v>
      </c>
      <c r="E41" s="5">
        <v>86.17</v>
      </c>
      <c r="F41" s="5">
        <v>13.46</v>
      </c>
      <c r="G41" s="5">
        <v>14.71</v>
      </c>
      <c r="H41" s="5">
        <v>69.73</v>
      </c>
      <c r="I41" s="5"/>
      <c r="J41" s="5"/>
      <c r="K41" s="5"/>
      <c r="L41" s="5"/>
      <c r="M41" s="5"/>
      <c r="N41" s="5"/>
      <c r="O41" s="5"/>
      <c r="P41" s="5"/>
    </row>
    <row r="42" spans="1:16" ht="12.75">
      <c r="A42" t="s">
        <v>49</v>
      </c>
      <c r="B42" s="2">
        <v>6</v>
      </c>
      <c r="C42" s="5">
        <v>19.2</v>
      </c>
      <c r="D42" s="5">
        <v>17.11</v>
      </c>
      <c r="E42" s="5">
        <v>89.11</v>
      </c>
      <c r="F42" s="5">
        <v>14.69</v>
      </c>
      <c r="G42" s="5">
        <v>14.17</v>
      </c>
      <c r="H42" s="5">
        <v>69.39</v>
      </c>
      <c r="I42" s="5"/>
      <c r="J42" s="5"/>
      <c r="K42" s="5"/>
      <c r="L42" s="5"/>
      <c r="M42" s="5"/>
      <c r="N42" s="5"/>
      <c r="O42" s="5"/>
      <c r="P42" s="5"/>
    </row>
  </sheetData>
  <hyperlinks>
    <hyperlink ref="W1" r:id="rId1" display="http://bible.cc/romans/8-14.htm"/>
    <hyperlink ref="B20" r:id="rId2" display="http://bible.cc/ephesians/3-14.htm"/>
    <hyperlink ref="B21" r:id="rId3" display="http://bible.cc/romans/8-14.htm"/>
  </hyperlinks>
  <printOptions/>
  <pageMargins left="0.75" right="0.75" top="1" bottom="1" header="0.5" footer="0.5"/>
  <pageSetup horizontalDpi="360" verticalDpi="36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H37">
      <selection activeCell="N59" sqref="N59"/>
    </sheetView>
  </sheetViews>
  <sheetFormatPr defaultColWidth="9.140625" defaultRowHeight="12.75"/>
  <cols>
    <col min="1" max="1" width="24.8515625" style="0" customWidth="1"/>
    <col min="2" max="2" width="20.140625" style="2" customWidth="1"/>
    <col min="3" max="3" width="9.140625" style="5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32</v>
      </c>
      <c r="B1" s="3" t="s">
        <v>37</v>
      </c>
      <c r="C1" s="5" t="s">
        <v>2</v>
      </c>
      <c r="E1" s="1"/>
      <c r="F1" s="23"/>
      <c r="H1" s="22"/>
      <c r="K1" s="7"/>
    </row>
    <row r="2" spans="1:10" s="2" customFormat="1" ht="12.75">
      <c r="A2" s="1" t="s">
        <v>0</v>
      </c>
      <c r="C2" s="8" t="s">
        <v>40</v>
      </c>
      <c r="D2" s="2" t="s">
        <v>45</v>
      </c>
      <c r="E2" s="2" t="s">
        <v>39</v>
      </c>
      <c r="F2" s="24"/>
      <c r="G2" s="8"/>
      <c r="H2" s="8"/>
      <c r="I2" s="8"/>
      <c r="J2" s="8"/>
    </row>
    <row r="3" spans="1:5" ht="12.75">
      <c r="A3" t="s">
        <v>41</v>
      </c>
      <c r="B3" s="2" t="s">
        <v>21</v>
      </c>
      <c r="C3" s="8">
        <v>17.8</v>
      </c>
      <c r="D3" s="5">
        <v>11.66</v>
      </c>
      <c r="E3" s="5">
        <v>16.04</v>
      </c>
    </row>
    <row r="4" spans="1:5" ht="12.75">
      <c r="A4" t="s">
        <v>42</v>
      </c>
      <c r="B4" s="2" t="s">
        <v>22</v>
      </c>
      <c r="C4" s="5">
        <v>18.1</v>
      </c>
      <c r="D4" s="5">
        <v>12.1</v>
      </c>
      <c r="E4" s="5">
        <v>16.93</v>
      </c>
    </row>
    <row r="5" spans="1:5" ht="12.75">
      <c r="A5" t="s">
        <v>41</v>
      </c>
      <c r="B5" s="2" t="s">
        <v>21</v>
      </c>
      <c r="C5" s="5">
        <v>18.3</v>
      </c>
      <c r="D5" s="5">
        <v>12.35</v>
      </c>
      <c r="E5" s="5">
        <v>16.44</v>
      </c>
    </row>
    <row r="6" spans="1:5" ht="12.75">
      <c r="A6" t="s">
        <v>43</v>
      </c>
      <c r="B6" s="2" t="s">
        <v>22</v>
      </c>
      <c r="C6" s="5">
        <v>18.5</v>
      </c>
      <c r="D6" s="5">
        <v>11.91</v>
      </c>
      <c r="E6" s="5">
        <v>16.37</v>
      </c>
    </row>
    <row r="7" spans="1:5" ht="12.75">
      <c r="A7" t="s">
        <v>41</v>
      </c>
      <c r="B7" s="2" t="s">
        <v>21</v>
      </c>
      <c r="C7" s="5">
        <v>19</v>
      </c>
      <c r="D7" s="5">
        <v>12.14</v>
      </c>
      <c r="E7" s="5">
        <v>16.93</v>
      </c>
    </row>
    <row r="8" spans="1:5" ht="12.75">
      <c r="A8" t="s">
        <v>44</v>
      </c>
      <c r="B8" s="2" t="s">
        <v>22</v>
      </c>
      <c r="C8" s="5">
        <v>19.2</v>
      </c>
      <c r="D8" s="5">
        <v>11.78</v>
      </c>
      <c r="E8" s="5">
        <v>17</v>
      </c>
    </row>
    <row r="10" ht="12.75">
      <c r="A10" s="1" t="s">
        <v>13</v>
      </c>
    </row>
    <row r="11" spans="3:5" ht="12.75">
      <c r="C11" s="8" t="s">
        <v>40</v>
      </c>
      <c r="D11" s="2" t="s">
        <v>45</v>
      </c>
      <c r="E11" s="2" t="s">
        <v>39</v>
      </c>
    </row>
    <row r="12" spans="1:5" ht="12.75">
      <c r="A12" s="1" t="s">
        <v>12</v>
      </c>
      <c r="B12" s="2" t="s">
        <v>21</v>
      </c>
      <c r="C12" s="5">
        <f aca="true" t="shared" si="0" ref="C12:E13">(C3+C5+C7)/3</f>
        <v>18.366666666666667</v>
      </c>
      <c r="D12" s="5">
        <f t="shared" si="0"/>
        <v>12.049999999999999</v>
      </c>
      <c r="E12" s="5">
        <f t="shared" si="0"/>
        <v>16.470000000000002</v>
      </c>
    </row>
    <row r="13" spans="1:5" ht="12.75">
      <c r="A13" s="1" t="s">
        <v>0</v>
      </c>
      <c r="B13" s="2" t="s">
        <v>22</v>
      </c>
      <c r="C13" s="5">
        <f t="shared" si="0"/>
        <v>18.599999999999998</v>
      </c>
      <c r="D13" s="5">
        <f t="shared" si="0"/>
        <v>11.93</v>
      </c>
      <c r="E13" s="5">
        <f t="shared" si="0"/>
        <v>16.766666666666666</v>
      </c>
    </row>
    <row r="14" spans="2:10" s="1" customFormat="1" ht="12.75">
      <c r="B14" s="3" t="s">
        <v>20</v>
      </c>
      <c r="C14" s="6">
        <f>C13-C12</f>
        <v>0.23333333333333073</v>
      </c>
      <c r="D14" s="6">
        <f>D13-D12</f>
        <v>-0.11999999999999922</v>
      </c>
      <c r="E14" s="6">
        <f>E13-E12</f>
        <v>0.2966666666666633</v>
      </c>
      <c r="F14" s="23"/>
      <c r="G14" s="6"/>
      <c r="H14" s="22"/>
      <c r="I14" s="22"/>
      <c r="J14" s="22"/>
    </row>
    <row r="15" spans="1:5" ht="12.75">
      <c r="A15" s="1"/>
      <c r="B15" s="3"/>
      <c r="D15" s="5"/>
      <c r="E15" s="5"/>
    </row>
    <row r="16" spans="1:5" ht="12.75">
      <c r="A16" s="9" t="s">
        <v>23</v>
      </c>
      <c r="C16" s="13" t="s">
        <v>28</v>
      </c>
      <c r="D16" s="5"/>
      <c r="E16" s="5"/>
    </row>
    <row r="17" spans="1:5" ht="12.75">
      <c r="A17" s="9" t="s">
        <v>26</v>
      </c>
      <c r="C17" s="13" t="s">
        <v>29</v>
      </c>
      <c r="D17" s="5"/>
      <c r="E17" s="5"/>
    </row>
    <row r="18" spans="1:5" ht="12.75">
      <c r="A18" s="9" t="s">
        <v>27</v>
      </c>
      <c r="C18" s="13" t="s">
        <v>30</v>
      </c>
      <c r="D18" s="5"/>
      <c r="E18" s="5"/>
    </row>
    <row r="19" spans="1:5" ht="12.75">
      <c r="A19" s="9"/>
      <c r="C19" s="13"/>
      <c r="D19" s="5"/>
      <c r="E19" s="5"/>
    </row>
    <row r="20" spans="2:5" ht="12.75">
      <c r="B20" s="7" t="s">
        <v>16</v>
      </c>
      <c r="D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36</v>
      </c>
      <c r="B22" s="3"/>
      <c r="C22" s="6"/>
      <c r="F22" s="23"/>
      <c r="G22" s="6"/>
      <c r="H22" s="22"/>
      <c r="I22" s="22"/>
      <c r="J22" s="22"/>
    </row>
    <row r="23" spans="1:5" ht="12.75">
      <c r="A23" t="s">
        <v>0</v>
      </c>
      <c r="B23" s="3" t="s">
        <v>32</v>
      </c>
      <c r="E23" s="1"/>
    </row>
    <row r="24" spans="2:10" s="10" customFormat="1" ht="12.75">
      <c r="B24" s="3" t="s">
        <v>15</v>
      </c>
      <c r="C24" s="11" t="s">
        <v>2</v>
      </c>
      <c r="D24" s="2"/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17.1</v>
      </c>
      <c r="D25" s="5"/>
      <c r="E25" s="5"/>
      <c r="F25" s="25">
        <v>0</v>
      </c>
      <c r="G25" s="5">
        <f>(C25+C31+C37)/3</f>
        <v>15.9</v>
      </c>
      <c r="H25" s="8">
        <f>G25</f>
        <v>15.9</v>
      </c>
      <c r="I25" s="8">
        <f>C25</f>
        <v>17.1</v>
      </c>
      <c r="J25" s="8">
        <f>C28</f>
        <v>16.2</v>
      </c>
    </row>
    <row r="26" spans="1:10" ht="12.75">
      <c r="A26" t="s">
        <v>46</v>
      </c>
      <c r="B26" s="2">
        <v>4</v>
      </c>
      <c r="C26" s="5">
        <v>18</v>
      </c>
      <c r="D26" s="5"/>
      <c r="E26" s="5"/>
      <c r="F26" s="25">
        <v>4</v>
      </c>
      <c r="G26" s="5">
        <f>(C26+C32+C38)/3</f>
        <v>18.099999999999998</v>
      </c>
      <c r="H26" s="8">
        <f>C26-H25</f>
        <v>2.0999999999999996</v>
      </c>
      <c r="I26" s="8">
        <f>C26-I25</f>
        <v>0.8999999999999986</v>
      </c>
      <c r="J26" s="8">
        <f>C29-J25</f>
        <v>3.3000000000000007</v>
      </c>
    </row>
    <row r="27" spans="1:10" ht="12.75">
      <c r="A27" t="s">
        <v>46</v>
      </c>
      <c r="B27" s="2">
        <v>6</v>
      </c>
      <c r="C27" s="5">
        <v>17.8</v>
      </c>
      <c r="D27" s="5"/>
      <c r="E27" s="5"/>
      <c r="F27" s="25">
        <v>6</v>
      </c>
      <c r="G27" s="5">
        <f>(C27+C33+C39)/3</f>
        <v>18.366666666666667</v>
      </c>
      <c r="H27" s="8">
        <f>C27-H25</f>
        <v>1.9000000000000004</v>
      </c>
      <c r="I27" s="8">
        <f>C27-I25</f>
        <v>0.6999999999999993</v>
      </c>
      <c r="J27" s="8">
        <f>C30-J25</f>
        <v>1.9000000000000021</v>
      </c>
    </row>
    <row r="28" spans="1:5" ht="12.75">
      <c r="A28" t="s">
        <v>47</v>
      </c>
      <c r="B28" s="2">
        <v>0</v>
      </c>
      <c r="C28" s="5">
        <v>16.2</v>
      </c>
      <c r="D28" s="5"/>
      <c r="E28" s="5"/>
    </row>
    <row r="29" spans="1:8" ht="12.75">
      <c r="A29" t="s">
        <v>47</v>
      </c>
      <c r="B29" s="2">
        <v>4</v>
      </c>
      <c r="C29" s="5">
        <v>19.5</v>
      </c>
      <c r="D29" s="5"/>
      <c r="E29" s="5"/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18.1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14.3</v>
      </c>
      <c r="D31" s="5"/>
      <c r="E31" s="5"/>
      <c r="F31" s="25">
        <v>4</v>
      </c>
      <c r="G31" s="5">
        <f>I26-H26</f>
        <v>-1.200000000000001</v>
      </c>
      <c r="H31" s="8">
        <f>J26-H26</f>
        <v>1.200000000000001</v>
      </c>
    </row>
    <row r="32" spans="1:8" ht="12.75">
      <c r="A32" t="s">
        <v>46</v>
      </c>
      <c r="B32" s="2">
        <v>4</v>
      </c>
      <c r="C32" s="5">
        <v>18.3</v>
      </c>
      <c r="D32" s="5"/>
      <c r="E32" s="5"/>
      <c r="F32" s="25">
        <v>6</v>
      </c>
      <c r="G32" s="5">
        <f>I27-H27</f>
        <v>-1.200000000000001</v>
      </c>
      <c r="H32" s="8">
        <f>J27-H27</f>
        <v>1.7763568394002505E-15</v>
      </c>
    </row>
    <row r="33" spans="1:5" ht="12.75">
      <c r="A33" t="s">
        <v>46</v>
      </c>
      <c r="B33" s="2">
        <v>6</v>
      </c>
      <c r="C33" s="5">
        <v>18.3</v>
      </c>
      <c r="D33" s="5"/>
      <c r="E33" s="5"/>
    </row>
    <row r="34" spans="1:5" ht="12.75">
      <c r="A34" t="s">
        <v>48</v>
      </c>
      <c r="B34" s="2">
        <v>0</v>
      </c>
      <c r="C34" s="5">
        <v>17.8</v>
      </c>
      <c r="D34" s="5"/>
      <c r="E34" s="5"/>
    </row>
    <row r="35" spans="1:5" ht="12.75">
      <c r="A35" t="s">
        <v>48</v>
      </c>
      <c r="B35" s="2">
        <v>4</v>
      </c>
      <c r="C35" s="5">
        <v>19.1</v>
      </c>
      <c r="D35" s="5"/>
      <c r="E35" s="5"/>
    </row>
    <row r="36" spans="1:5" ht="12.75">
      <c r="A36" t="s">
        <v>48</v>
      </c>
      <c r="B36" s="2">
        <v>6</v>
      </c>
      <c r="C36" s="5">
        <v>18.5</v>
      </c>
      <c r="D36" s="5"/>
      <c r="E36" s="5"/>
    </row>
    <row r="37" spans="1:5" ht="12.75">
      <c r="A37" t="s">
        <v>46</v>
      </c>
      <c r="B37" s="2">
        <v>0</v>
      </c>
      <c r="C37" s="5">
        <v>16.3</v>
      </c>
      <c r="D37" s="5"/>
      <c r="E37" s="5"/>
    </row>
    <row r="38" spans="1:5" ht="12.75">
      <c r="A38" t="s">
        <v>46</v>
      </c>
      <c r="B38" s="2">
        <v>4</v>
      </c>
      <c r="C38" s="5">
        <v>18</v>
      </c>
      <c r="D38" s="5"/>
      <c r="E38" s="5"/>
    </row>
    <row r="39" spans="1:5" ht="12.75">
      <c r="A39" t="s">
        <v>46</v>
      </c>
      <c r="B39" s="2">
        <v>6</v>
      </c>
      <c r="C39" s="5">
        <v>19</v>
      </c>
      <c r="D39" s="5"/>
      <c r="E39" s="5"/>
    </row>
    <row r="40" spans="1:5" ht="12.75">
      <c r="A40" t="s">
        <v>49</v>
      </c>
      <c r="B40" s="2">
        <v>0</v>
      </c>
      <c r="C40" s="5">
        <v>15.8</v>
      </c>
      <c r="D40" s="5"/>
      <c r="E40" s="5"/>
    </row>
    <row r="41" spans="1:10" ht="12.75">
      <c r="A41" t="s">
        <v>49</v>
      </c>
      <c r="B41" s="2">
        <v>4</v>
      </c>
      <c r="C41" s="5">
        <v>18.3</v>
      </c>
      <c r="D41" s="5"/>
      <c r="E41" s="5"/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19.2</v>
      </c>
      <c r="D42" s="5"/>
      <c r="E42" s="5"/>
      <c r="F42" s="25">
        <v>0</v>
      </c>
      <c r="G42" s="5">
        <f>(C25+C31+C37)/3</f>
        <v>15.9</v>
      </c>
      <c r="H42" s="8">
        <f>G42</f>
        <v>15.9</v>
      </c>
      <c r="I42" s="8">
        <f>C31</f>
        <v>14.3</v>
      </c>
      <c r="J42" s="8">
        <f>C34</f>
        <v>17.8</v>
      </c>
    </row>
    <row r="43" spans="6:10" ht="12.75">
      <c r="F43" s="25">
        <v>4</v>
      </c>
      <c r="G43" s="5">
        <f>(C26+C32+C38)/3</f>
        <v>18.099999999999998</v>
      </c>
      <c r="H43" s="8">
        <f>C32-H42</f>
        <v>2.4000000000000004</v>
      </c>
      <c r="I43" s="8">
        <f>C32-I42</f>
        <v>4</v>
      </c>
      <c r="J43" s="8">
        <f>C34-J42</f>
        <v>0</v>
      </c>
    </row>
    <row r="44" spans="6:10" ht="12.75">
      <c r="F44" s="25">
        <v>6</v>
      </c>
      <c r="G44" s="5">
        <f>(C27+C33+C39)/3</f>
        <v>18.366666666666667</v>
      </c>
      <c r="H44" s="8">
        <f>C33-H42</f>
        <v>2.4000000000000004</v>
      </c>
      <c r="I44" s="8">
        <f>C33-I42</f>
        <v>4</v>
      </c>
      <c r="J44" s="8">
        <f>C36-J42</f>
        <v>0.6999999999999993</v>
      </c>
    </row>
    <row r="46" spans="4:8" ht="12.75">
      <c r="D46" s="5"/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1.5999999999999996</v>
      </c>
      <c r="H48" s="8">
        <f>J43-H43</f>
        <v>-2.4000000000000004</v>
      </c>
    </row>
    <row r="49" spans="6:8" ht="12.75">
      <c r="F49" s="25">
        <v>6</v>
      </c>
      <c r="G49" s="5">
        <f>I44-H44</f>
        <v>1.5999999999999996</v>
      </c>
      <c r="H49" s="8">
        <f>J44-H44</f>
        <v>-1.700000000000001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15.9</v>
      </c>
      <c r="H61" s="8">
        <f>G61</f>
        <v>15.9</v>
      </c>
      <c r="I61" s="8">
        <f>C37</f>
        <v>16.3</v>
      </c>
      <c r="J61" s="8">
        <f>C40</f>
        <v>15.8</v>
      </c>
    </row>
    <row r="62" spans="6:10" ht="12.75">
      <c r="F62" s="25">
        <v>4</v>
      </c>
      <c r="G62" s="5">
        <f>(C26+C32+C38)/3</f>
        <v>18.099999999999998</v>
      </c>
      <c r="H62" s="8">
        <f>C38-H61</f>
        <v>2.0999999999999996</v>
      </c>
      <c r="I62" s="8">
        <f>C38-I61</f>
        <v>1.6999999999999993</v>
      </c>
      <c r="J62" s="8">
        <f>C41-J61</f>
        <v>2.5</v>
      </c>
    </row>
    <row r="63" spans="6:10" ht="12.75">
      <c r="F63" s="25">
        <v>6</v>
      </c>
      <c r="G63" s="5">
        <f>(C27+C33+C39)/3</f>
        <v>18.366666666666667</v>
      </c>
      <c r="H63" s="8">
        <f>C39-H61</f>
        <v>3.0999999999999996</v>
      </c>
      <c r="I63" s="8">
        <f>C39-I61</f>
        <v>2.6999999999999993</v>
      </c>
      <c r="J63" s="8">
        <f>C42-J61</f>
        <v>3.3999999999999986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-0.40000000000000036</v>
      </c>
      <c r="H67" s="8">
        <f>J62-H62</f>
        <v>0.40000000000000036</v>
      </c>
    </row>
    <row r="68" spans="6:8" ht="12.75">
      <c r="F68" s="25">
        <v>6</v>
      </c>
      <c r="G68" s="5">
        <f>I63-H63</f>
        <v>-0.40000000000000036</v>
      </c>
      <c r="H68" s="8">
        <f>J63-H63</f>
        <v>0.29999999999999893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J44">
      <selection activeCell="N59" sqref="N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32</v>
      </c>
      <c r="B1" s="3" t="s">
        <v>37</v>
      </c>
      <c r="C1" s="4" t="s">
        <v>1</v>
      </c>
      <c r="D1" s="4" t="s">
        <v>4</v>
      </c>
      <c r="F1" s="23"/>
      <c r="H1" s="22"/>
      <c r="K1" s="7"/>
    </row>
    <row r="2" spans="1:10" s="2" customFormat="1" ht="12.75">
      <c r="A2" s="1" t="s">
        <v>0</v>
      </c>
      <c r="C2" s="8" t="s">
        <v>40</v>
      </c>
      <c r="D2" s="2" t="s">
        <v>45</v>
      </c>
      <c r="E2" s="2" t="s">
        <v>39</v>
      </c>
      <c r="F2" s="24"/>
      <c r="G2" s="8"/>
      <c r="H2" s="8"/>
      <c r="I2" s="8"/>
      <c r="J2" s="8"/>
    </row>
    <row r="3" spans="1:5" ht="12.75">
      <c r="A3" t="s">
        <v>41</v>
      </c>
      <c r="B3" s="2" t="s">
        <v>21</v>
      </c>
      <c r="C3" s="5">
        <v>15.55</v>
      </c>
      <c r="D3" s="5">
        <v>9.56</v>
      </c>
      <c r="E3" s="5">
        <v>13.35</v>
      </c>
    </row>
    <row r="4" spans="1:5" ht="12.75">
      <c r="A4" t="s">
        <v>42</v>
      </c>
      <c r="B4" s="2" t="s">
        <v>22</v>
      </c>
      <c r="C4" s="5">
        <v>15.93</v>
      </c>
      <c r="D4" s="5">
        <v>10.28</v>
      </c>
      <c r="E4" s="5">
        <v>14.61</v>
      </c>
    </row>
    <row r="5" spans="1:5" ht="12.75">
      <c r="A5" t="s">
        <v>41</v>
      </c>
      <c r="B5" s="2" t="s">
        <v>21</v>
      </c>
      <c r="C5" s="5">
        <v>16.91</v>
      </c>
      <c r="D5" s="5">
        <v>10.35</v>
      </c>
      <c r="E5" s="5">
        <v>13.98</v>
      </c>
    </row>
    <row r="6" spans="1:5" ht="12.75">
      <c r="A6" t="s">
        <v>43</v>
      </c>
      <c r="B6" s="2" t="s">
        <v>22</v>
      </c>
      <c r="C6" s="5">
        <v>15.84</v>
      </c>
      <c r="D6" s="5">
        <v>9.85</v>
      </c>
      <c r="E6" s="5">
        <v>13.78</v>
      </c>
    </row>
    <row r="7" spans="1:5" ht="12.75">
      <c r="A7" t="s">
        <v>41</v>
      </c>
      <c r="B7" s="2" t="s">
        <v>21</v>
      </c>
      <c r="C7" s="5">
        <v>15.86</v>
      </c>
      <c r="D7" s="5">
        <v>9.86</v>
      </c>
      <c r="E7" s="5">
        <v>14.16</v>
      </c>
    </row>
    <row r="8" spans="1:5" ht="12.75">
      <c r="A8" t="s">
        <v>44</v>
      </c>
      <c r="B8" s="2" t="s">
        <v>22</v>
      </c>
      <c r="C8" s="5">
        <v>17.11</v>
      </c>
      <c r="D8" s="5">
        <v>10.01</v>
      </c>
      <c r="E8" s="5">
        <v>14.64</v>
      </c>
    </row>
    <row r="10" spans="1:4" ht="12.75">
      <c r="A10" s="1" t="s">
        <v>13</v>
      </c>
      <c r="C10" s="4" t="s">
        <v>1</v>
      </c>
      <c r="D10" s="4" t="s">
        <v>4</v>
      </c>
    </row>
    <row r="11" spans="3:5" ht="12.75">
      <c r="C11" s="8" t="s">
        <v>40</v>
      </c>
      <c r="D11" s="2" t="s">
        <v>45</v>
      </c>
      <c r="E11" s="2" t="s">
        <v>39</v>
      </c>
    </row>
    <row r="12" spans="1:5" ht="12.75">
      <c r="A12" s="1" t="s">
        <v>12</v>
      </c>
      <c r="B12" s="2" t="s">
        <v>21</v>
      </c>
      <c r="C12" s="5">
        <f aca="true" t="shared" si="0" ref="C12:E13">(C3+C5+C7)/3</f>
        <v>16.106666666666666</v>
      </c>
      <c r="D12" s="5">
        <f t="shared" si="0"/>
        <v>9.923333333333334</v>
      </c>
      <c r="E12" s="5">
        <f t="shared" si="0"/>
        <v>13.829999999999998</v>
      </c>
    </row>
    <row r="13" spans="1:5" ht="12.75">
      <c r="A13" s="1" t="s">
        <v>0</v>
      </c>
      <c r="B13" s="2" t="s">
        <v>22</v>
      </c>
      <c r="C13" s="5">
        <f t="shared" si="0"/>
        <v>16.293333333333333</v>
      </c>
      <c r="D13" s="5">
        <f t="shared" si="0"/>
        <v>10.046666666666667</v>
      </c>
      <c r="E13" s="5">
        <f t="shared" si="0"/>
        <v>14.343333333333334</v>
      </c>
    </row>
    <row r="14" spans="2:10" s="1" customFormat="1" ht="12.75">
      <c r="B14" s="3" t="s">
        <v>20</v>
      </c>
      <c r="C14" s="6">
        <f>C13-C12</f>
        <v>0.18666666666666742</v>
      </c>
      <c r="D14" s="6">
        <f>D13-D12</f>
        <v>0.12333333333333307</v>
      </c>
      <c r="E14" s="6">
        <f>E13-E12</f>
        <v>0.5133333333333354</v>
      </c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23</v>
      </c>
      <c r="C16" s="5"/>
      <c r="D16" s="5"/>
      <c r="E16" s="5"/>
    </row>
    <row r="17" spans="1:5" ht="12.75">
      <c r="A17" s="9" t="s">
        <v>26</v>
      </c>
      <c r="C17" s="5"/>
      <c r="D17" s="5"/>
      <c r="E17" s="5"/>
    </row>
    <row r="18" spans="1:5" ht="12.75">
      <c r="A18" s="9" t="s">
        <v>27</v>
      </c>
      <c r="C18" s="5"/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C20" s="5"/>
      <c r="E20" s="5"/>
    </row>
    <row r="21" spans="1:4" ht="12.75">
      <c r="A21" s="10"/>
      <c r="B21" s="7" t="s">
        <v>14</v>
      </c>
      <c r="D21" s="2"/>
    </row>
    <row r="22" spans="1:10" s="1" customFormat="1" ht="12.75">
      <c r="A22" s="1" t="s">
        <v>36</v>
      </c>
      <c r="B22" s="3"/>
      <c r="F22" s="23"/>
      <c r="G22" s="6"/>
      <c r="H22" s="22"/>
      <c r="I22" s="22"/>
      <c r="J22" s="22"/>
    </row>
    <row r="23" spans="1:4" ht="12.75">
      <c r="A23" t="s">
        <v>0</v>
      </c>
      <c r="B23" s="3" t="s">
        <v>32</v>
      </c>
      <c r="C23" s="4"/>
      <c r="D23" s="4"/>
    </row>
    <row r="24" spans="2:10" s="10" customFormat="1" ht="12.75">
      <c r="B24" s="3" t="s">
        <v>15</v>
      </c>
      <c r="C24" s="10" t="s">
        <v>5</v>
      </c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14.55</v>
      </c>
      <c r="D25" s="5"/>
      <c r="E25" s="5"/>
      <c r="F25" s="25">
        <v>0</v>
      </c>
      <c r="G25" s="5">
        <f>(C25+C31+C37)/3</f>
        <v>13.063333333333334</v>
      </c>
      <c r="H25" s="8">
        <f>G25</f>
        <v>13.063333333333334</v>
      </c>
      <c r="I25" s="8">
        <f>C25</f>
        <v>14.55</v>
      </c>
      <c r="J25" s="8">
        <f>C28</f>
        <v>13.41</v>
      </c>
    </row>
    <row r="26" spans="1:10" ht="12.75">
      <c r="A26" t="s">
        <v>46</v>
      </c>
      <c r="B26" s="2">
        <v>4</v>
      </c>
      <c r="C26" s="5">
        <v>16.29</v>
      </c>
      <c r="D26" s="5"/>
      <c r="E26" s="5"/>
      <c r="F26" s="25">
        <v>4</v>
      </c>
      <c r="G26" s="5">
        <f>(C26+C32+C38)/3</f>
        <v>16.026666666666667</v>
      </c>
      <c r="H26" s="8">
        <f>C26-H25</f>
        <v>3.226666666666665</v>
      </c>
      <c r="I26" s="8">
        <f>C26-I25</f>
        <v>1.7399999999999984</v>
      </c>
      <c r="J26" s="8">
        <f>C29-J25</f>
        <v>2.8299999999999983</v>
      </c>
    </row>
    <row r="27" spans="1:10" ht="12.75">
      <c r="A27" t="s">
        <v>46</v>
      </c>
      <c r="B27" s="2">
        <v>6</v>
      </c>
      <c r="C27" s="5">
        <v>15.55</v>
      </c>
      <c r="D27" s="5"/>
      <c r="E27" s="5"/>
      <c r="F27" s="25">
        <v>6</v>
      </c>
      <c r="G27" s="5">
        <f>(C27+C33+C39)/3</f>
        <v>15.866666666666667</v>
      </c>
      <c r="H27" s="8">
        <f>C27-H25</f>
        <v>2.4866666666666664</v>
      </c>
      <c r="I27" s="8">
        <f>C27-I25</f>
        <v>1</v>
      </c>
      <c r="J27" s="8">
        <f>C30-J25</f>
        <v>2.5199999999999996</v>
      </c>
    </row>
    <row r="28" spans="1:5" ht="12.75">
      <c r="A28" t="s">
        <v>47</v>
      </c>
      <c r="B28" s="2">
        <v>0</v>
      </c>
      <c r="C28" s="5">
        <v>13.41</v>
      </c>
      <c r="D28" s="5"/>
      <c r="E28" s="5"/>
    </row>
    <row r="29" spans="1:8" ht="12.75">
      <c r="A29" t="s">
        <v>47</v>
      </c>
      <c r="B29" s="2">
        <v>4</v>
      </c>
      <c r="C29" s="5">
        <v>16.24</v>
      </c>
      <c r="D29" s="5"/>
      <c r="E29" s="5"/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15.93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11.22</v>
      </c>
      <c r="D31" s="5"/>
      <c r="E31" s="5"/>
      <c r="F31" s="25">
        <v>4</v>
      </c>
      <c r="G31" s="5">
        <f>I26-H26</f>
        <v>-1.4866666666666664</v>
      </c>
      <c r="H31" s="8">
        <f>J26-H26</f>
        <v>-0.3966666666666665</v>
      </c>
    </row>
    <row r="32" spans="1:8" ht="12.75">
      <c r="A32" t="s">
        <v>46</v>
      </c>
      <c r="B32" s="2">
        <v>4</v>
      </c>
      <c r="C32" s="5">
        <v>15.52</v>
      </c>
      <c r="D32" s="5"/>
      <c r="E32" s="5"/>
      <c r="F32" s="25">
        <v>6</v>
      </c>
      <c r="G32" s="5">
        <f>I27-H27</f>
        <v>-1.4866666666666664</v>
      </c>
      <c r="H32" s="8">
        <f>J27-H27</f>
        <v>0.033333333333333215</v>
      </c>
    </row>
    <row r="33" spans="1:5" ht="12.75">
      <c r="A33" t="s">
        <v>46</v>
      </c>
      <c r="B33" s="2">
        <v>6</v>
      </c>
      <c r="C33" s="5">
        <v>16.19</v>
      </c>
      <c r="D33" s="5"/>
      <c r="E33" s="5"/>
    </row>
    <row r="34" spans="1:5" ht="12.75">
      <c r="A34" t="s">
        <v>48</v>
      </c>
      <c r="B34" s="2">
        <v>0</v>
      </c>
      <c r="C34" s="5">
        <v>15.25</v>
      </c>
      <c r="D34" s="5"/>
      <c r="E34" s="5"/>
    </row>
    <row r="35" spans="1:5" ht="12.75">
      <c r="A35" t="s">
        <v>48</v>
      </c>
      <c r="B35" s="2">
        <v>4</v>
      </c>
      <c r="C35" s="5">
        <v>16.35</v>
      </c>
      <c r="D35" s="5"/>
      <c r="E35" s="5"/>
    </row>
    <row r="36" spans="1:5" ht="12.75">
      <c r="A36" t="s">
        <v>48</v>
      </c>
      <c r="B36" s="2">
        <v>6</v>
      </c>
      <c r="C36" s="5">
        <v>15.84</v>
      </c>
      <c r="D36" s="5"/>
      <c r="E36" s="5"/>
    </row>
    <row r="37" spans="1:5" ht="12.75">
      <c r="A37" t="s">
        <v>46</v>
      </c>
      <c r="B37" s="2">
        <v>0</v>
      </c>
      <c r="C37" s="5">
        <v>13.42</v>
      </c>
      <c r="D37" s="5"/>
      <c r="E37" s="5"/>
    </row>
    <row r="38" spans="1:5" ht="12.75">
      <c r="A38" t="s">
        <v>46</v>
      </c>
      <c r="B38" s="2">
        <v>4</v>
      </c>
      <c r="C38" s="5">
        <v>16.27</v>
      </c>
      <c r="D38" s="5"/>
      <c r="E38" s="5"/>
    </row>
    <row r="39" spans="1:5" ht="12.75">
      <c r="A39" t="s">
        <v>46</v>
      </c>
      <c r="B39" s="2">
        <v>6</v>
      </c>
      <c r="C39" s="5">
        <v>15.86</v>
      </c>
      <c r="D39" s="5"/>
      <c r="E39" s="5"/>
    </row>
    <row r="40" spans="1:5" ht="12.75">
      <c r="A40" t="s">
        <v>49</v>
      </c>
      <c r="B40" s="2">
        <v>0</v>
      </c>
      <c r="C40" s="5">
        <v>12.83</v>
      </c>
      <c r="D40" s="5"/>
      <c r="E40" s="5"/>
    </row>
    <row r="41" spans="1:10" ht="12.75">
      <c r="A41" t="s">
        <v>49</v>
      </c>
      <c r="B41" s="2">
        <v>4</v>
      </c>
      <c r="C41" s="5">
        <v>15.77</v>
      </c>
      <c r="D41" s="5"/>
      <c r="E41" s="5"/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17.11</v>
      </c>
      <c r="D42" s="5"/>
      <c r="E42" s="5"/>
      <c r="F42" s="25">
        <v>0</v>
      </c>
      <c r="G42" s="5">
        <f>(C25+C31+C37)/3</f>
        <v>13.063333333333334</v>
      </c>
      <c r="H42" s="8">
        <f>G42</f>
        <v>13.063333333333334</v>
      </c>
      <c r="I42" s="8">
        <f>C31</f>
        <v>11.22</v>
      </c>
      <c r="J42" s="8">
        <f>C34</f>
        <v>15.25</v>
      </c>
    </row>
    <row r="43" spans="6:10" ht="12.75">
      <c r="F43" s="25">
        <v>4</v>
      </c>
      <c r="G43" s="5">
        <f>(C26+C32+C38)/3</f>
        <v>16.026666666666667</v>
      </c>
      <c r="H43" s="8">
        <f>C32-H42</f>
        <v>2.456666666666665</v>
      </c>
      <c r="I43" s="8">
        <f>C32-I42</f>
        <v>4.299999999999999</v>
      </c>
      <c r="J43" s="8">
        <f>C34-J42</f>
        <v>0</v>
      </c>
    </row>
    <row r="44" spans="6:10" ht="12.75">
      <c r="F44" s="25">
        <v>6</v>
      </c>
      <c r="G44" s="5">
        <f>(C27+C33+C39)/3</f>
        <v>15.866666666666667</v>
      </c>
      <c r="H44" s="8">
        <f>C33-H42</f>
        <v>3.126666666666667</v>
      </c>
      <c r="I44" s="8">
        <f>C33-I42</f>
        <v>4.970000000000001</v>
      </c>
      <c r="J44" s="8">
        <f>C36-J42</f>
        <v>0.5899999999999999</v>
      </c>
    </row>
    <row r="46" spans="7:8" ht="12.75"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1.8433333333333337</v>
      </c>
      <c r="H48" s="8">
        <f>J43-H43</f>
        <v>-2.456666666666665</v>
      </c>
    </row>
    <row r="49" spans="6:8" ht="12.75">
      <c r="F49" s="25">
        <v>6</v>
      </c>
      <c r="G49" s="5">
        <f>I44-H44</f>
        <v>1.8433333333333337</v>
      </c>
      <c r="H49" s="8">
        <f>J44-H44</f>
        <v>-2.536666666666667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13.063333333333334</v>
      </c>
      <c r="H61" s="8">
        <f>G61</f>
        <v>13.063333333333334</v>
      </c>
      <c r="I61" s="8">
        <f>C37</f>
        <v>13.42</v>
      </c>
      <c r="J61" s="8">
        <f>C40</f>
        <v>12.83</v>
      </c>
    </row>
    <row r="62" spans="6:10" ht="12.75">
      <c r="F62" s="25">
        <v>4</v>
      </c>
      <c r="G62" s="5">
        <f>(C26+C32+C38)/3</f>
        <v>16.026666666666667</v>
      </c>
      <c r="H62" s="8">
        <f>C38-H61</f>
        <v>3.206666666666665</v>
      </c>
      <c r="I62" s="8">
        <f>C38-I61</f>
        <v>2.8499999999999996</v>
      </c>
      <c r="J62" s="8">
        <f>C41-J61</f>
        <v>2.9399999999999995</v>
      </c>
    </row>
    <row r="63" spans="6:10" ht="12.75">
      <c r="F63" s="25">
        <v>6</v>
      </c>
      <c r="G63" s="5">
        <f>(C27+C33+C39)/3</f>
        <v>15.866666666666667</v>
      </c>
      <c r="H63" s="8">
        <f>C39-H61</f>
        <v>2.796666666666665</v>
      </c>
      <c r="I63" s="8">
        <f>C39-I61</f>
        <v>2.4399999999999995</v>
      </c>
      <c r="J63" s="8">
        <f>C42-J61</f>
        <v>4.279999999999999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-0.3566666666666656</v>
      </c>
      <c r="H67" s="8">
        <f>J62-H62</f>
        <v>-0.2666666666666657</v>
      </c>
    </row>
    <row r="68" spans="6:8" ht="12.75">
      <c r="F68" s="25">
        <v>6</v>
      </c>
      <c r="G68" s="5">
        <f>I63-H63</f>
        <v>-0.3566666666666656</v>
      </c>
      <c r="H68" s="8">
        <f>J63-H63</f>
        <v>1.4833333333333343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H38">
      <selection activeCell="O59" sqref="O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32</v>
      </c>
      <c r="B1" s="3" t="s">
        <v>37</v>
      </c>
      <c r="F1" s="23"/>
      <c r="H1" s="22"/>
      <c r="K1" s="7"/>
    </row>
    <row r="2" spans="1:10" s="2" customFormat="1" ht="12.75">
      <c r="A2" s="1" t="s">
        <v>0</v>
      </c>
      <c r="C2" s="8" t="s">
        <v>40</v>
      </c>
      <c r="D2" s="2" t="s">
        <v>45</v>
      </c>
      <c r="E2" s="2" t="s">
        <v>39</v>
      </c>
      <c r="F2" s="24"/>
      <c r="G2" s="8"/>
      <c r="H2" s="8"/>
      <c r="I2" s="8"/>
      <c r="J2" s="8"/>
    </row>
    <row r="3" spans="1:5" ht="12.75">
      <c r="A3" t="s">
        <v>41</v>
      </c>
      <c r="B3" s="2" t="s">
        <v>21</v>
      </c>
      <c r="C3" s="5">
        <v>87.36</v>
      </c>
      <c r="D3" s="5">
        <v>81.95</v>
      </c>
      <c r="E3" s="5">
        <v>83.23</v>
      </c>
    </row>
    <row r="4" spans="1:5" ht="12.75">
      <c r="A4" t="s">
        <v>42</v>
      </c>
      <c r="B4" s="2" t="s">
        <v>22</v>
      </c>
      <c r="C4" s="5">
        <v>88.01</v>
      </c>
      <c r="D4" s="5">
        <v>84.92</v>
      </c>
      <c r="E4" s="5">
        <v>86.3</v>
      </c>
    </row>
    <row r="5" spans="1:5" ht="12.75">
      <c r="A5" t="s">
        <v>41</v>
      </c>
      <c r="B5" s="2" t="s">
        <v>21</v>
      </c>
      <c r="C5" s="5">
        <v>88.47</v>
      </c>
      <c r="D5" s="5">
        <v>83.81</v>
      </c>
      <c r="E5" s="5">
        <v>85.04</v>
      </c>
    </row>
    <row r="6" spans="1:5" ht="12.75">
      <c r="A6" t="s">
        <v>43</v>
      </c>
      <c r="B6" s="2" t="s">
        <v>22</v>
      </c>
      <c r="C6" s="5">
        <v>85.62</v>
      </c>
      <c r="D6" s="5">
        <v>82.79</v>
      </c>
      <c r="E6" s="5">
        <v>84.15</v>
      </c>
    </row>
    <row r="7" spans="1:5" ht="12.75">
      <c r="A7" t="s">
        <v>41</v>
      </c>
      <c r="B7" s="2" t="s">
        <v>21</v>
      </c>
      <c r="C7" s="5">
        <v>83.47</v>
      </c>
      <c r="D7" s="5">
        <v>81.22</v>
      </c>
      <c r="E7" s="5">
        <v>83.61</v>
      </c>
    </row>
    <row r="8" spans="1:5" ht="12.75">
      <c r="A8" t="s">
        <v>44</v>
      </c>
      <c r="B8" s="2" t="s">
        <v>22</v>
      </c>
      <c r="C8" s="5">
        <v>89.11</v>
      </c>
      <c r="D8" s="5">
        <v>84.93</v>
      </c>
      <c r="E8" s="5">
        <v>86.09</v>
      </c>
    </row>
    <row r="10" ht="12.75">
      <c r="A10" s="1" t="s">
        <v>13</v>
      </c>
    </row>
    <row r="11" spans="3:5" ht="12.75">
      <c r="C11" s="8" t="s">
        <v>40</v>
      </c>
      <c r="D11" s="2" t="s">
        <v>45</v>
      </c>
      <c r="E11" s="2" t="s">
        <v>39</v>
      </c>
    </row>
    <row r="12" spans="1:5" ht="12.75">
      <c r="A12" s="1" t="s">
        <v>12</v>
      </c>
      <c r="B12" s="2" t="s">
        <v>21</v>
      </c>
      <c r="C12" s="5">
        <f aca="true" t="shared" si="0" ref="C12:E13">(C3+C5+C7)/3</f>
        <v>86.43333333333332</v>
      </c>
      <c r="D12" s="5">
        <f t="shared" si="0"/>
        <v>82.32666666666667</v>
      </c>
      <c r="E12" s="5">
        <f t="shared" si="0"/>
        <v>83.96</v>
      </c>
    </row>
    <row r="13" spans="1:5" ht="12.75">
      <c r="A13" s="1" t="s">
        <v>0</v>
      </c>
      <c r="B13" s="2" t="s">
        <v>22</v>
      </c>
      <c r="C13" s="5">
        <f t="shared" si="0"/>
        <v>87.58</v>
      </c>
      <c r="D13" s="5">
        <f t="shared" si="0"/>
        <v>84.21333333333334</v>
      </c>
      <c r="E13" s="5">
        <f t="shared" si="0"/>
        <v>85.51333333333332</v>
      </c>
    </row>
    <row r="14" spans="2:10" s="1" customFormat="1" ht="12.75">
      <c r="B14" s="3" t="s">
        <v>20</v>
      </c>
      <c r="C14" s="6">
        <f>C13-C12</f>
        <v>1.1466666666666754</v>
      </c>
      <c r="D14" s="6">
        <f>D13-D12</f>
        <v>1.8866666666666703</v>
      </c>
      <c r="E14" s="6">
        <f>E13-E12</f>
        <v>1.5533333333333275</v>
      </c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23</v>
      </c>
      <c r="C16" s="5" t="s">
        <v>24</v>
      </c>
      <c r="D16" s="5"/>
      <c r="E16" s="5"/>
    </row>
    <row r="17" spans="1:5" ht="12.75">
      <c r="A17" s="9" t="s">
        <v>26</v>
      </c>
      <c r="C17" s="5" t="s">
        <v>25</v>
      </c>
      <c r="D17" s="5"/>
      <c r="E17" s="5"/>
    </row>
    <row r="18" spans="1:5" ht="12.75">
      <c r="A18" s="9" t="s">
        <v>27</v>
      </c>
      <c r="C18" s="5" t="s">
        <v>25</v>
      </c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C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36</v>
      </c>
      <c r="B22" s="3"/>
      <c r="F22" s="23"/>
      <c r="G22" s="6"/>
      <c r="H22" s="22"/>
      <c r="I22" s="22"/>
      <c r="J22" s="22"/>
    </row>
    <row r="23" spans="1:2" ht="12.75">
      <c r="A23" t="s">
        <v>0</v>
      </c>
      <c r="B23" s="3" t="s">
        <v>32</v>
      </c>
    </row>
    <row r="24" spans="2:10" s="10" customFormat="1" ht="12.75">
      <c r="B24" s="3" t="s">
        <v>15</v>
      </c>
      <c r="C24" s="10" t="s">
        <v>3</v>
      </c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85.09</v>
      </c>
      <c r="D25" s="5"/>
      <c r="E25" s="5"/>
      <c r="F25" s="25">
        <v>0</v>
      </c>
      <c r="G25" s="5">
        <f>(C25+C31+C37)/3</f>
        <v>81.96</v>
      </c>
      <c r="H25" s="8">
        <f>G25</f>
        <v>81.96</v>
      </c>
      <c r="I25" s="8">
        <f>C25</f>
        <v>85.09</v>
      </c>
      <c r="J25" s="8">
        <f>C28</f>
        <v>82.78</v>
      </c>
    </row>
    <row r="26" spans="1:10" ht="12.75">
      <c r="A26" t="s">
        <v>46</v>
      </c>
      <c r="B26" s="2">
        <v>4</v>
      </c>
      <c r="C26" s="5">
        <v>90.5</v>
      </c>
      <c r="D26" s="5"/>
      <c r="E26" s="5"/>
      <c r="F26" s="25">
        <v>4</v>
      </c>
      <c r="G26" s="5">
        <f>(C26+C32+C38)/3</f>
        <v>88.56666666666666</v>
      </c>
      <c r="H26" s="8">
        <f>C26-H25</f>
        <v>8.540000000000006</v>
      </c>
      <c r="I26" s="8">
        <f>C26-I25</f>
        <v>5.409999999999997</v>
      </c>
      <c r="J26" s="8">
        <f>C29-J25</f>
        <v>0.5</v>
      </c>
    </row>
    <row r="27" spans="1:10" ht="12.75">
      <c r="A27" t="s">
        <v>46</v>
      </c>
      <c r="B27" s="2">
        <v>6</v>
      </c>
      <c r="C27" s="5">
        <v>87.36</v>
      </c>
      <c r="D27" s="5"/>
      <c r="E27" s="5"/>
      <c r="F27" s="25">
        <v>6</v>
      </c>
      <c r="G27" s="5">
        <f>(C27+C33+C39)/3</f>
        <v>86.43333333333332</v>
      </c>
      <c r="H27" s="8">
        <f>C27-H25</f>
        <v>5.400000000000006</v>
      </c>
      <c r="I27" s="8">
        <f>C27-I25</f>
        <v>2.269999999999996</v>
      </c>
      <c r="J27" s="8">
        <f>C30-J25</f>
        <v>5.230000000000004</v>
      </c>
    </row>
    <row r="28" spans="1:5" ht="12.75">
      <c r="A28" t="s">
        <v>47</v>
      </c>
      <c r="B28" s="2">
        <v>0</v>
      </c>
      <c r="C28" s="5">
        <v>82.78</v>
      </c>
      <c r="D28" s="5"/>
      <c r="E28" s="5"/>
    </row>
    <row r="29" spans="1:8" ht="12.75">
      <c r="A29" t="s">
        <v>47</v>
      </c>
      <c r="B29" s="2">
        <v>4</v>
      </c>
      <c r="C29" s="5">
        <v>83.28</v>
      </c>
      <c r="D29" s="5"/>
      <c r="E29" s="5"/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88.01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78.46</v>
      </c>
      <c r="D31" s="5"/>
      <c r="E31" s="5"/>
      <c r="F31" s="25">
        <v>4</v>
      </c>
      <c r="G31" s="5">
        <f>I26-H26</f>
        <v>-3.1300000000000097</v>
      </c>
      <c r="H31" s="8">
        <f>J26-H26</f>
        <v>-8.040000000000006</v>
      </c>
    </row>
    <row r="32" spans="1:8" ht="12.75">
      <c r="A32" t="s">
        <v>46</v>
      </c>
      <c r="B32" s="2">
        <v>4</v>
      </c>
      <c r="C32" s="5">
        <v>84.81</v>
      </c>
      <c r="D32" s="5"/>
      <c r="E32" s="5"/>
      <c r="F32" s="25">
        <v>6</v>
      </c>
      <c r="G32" s="5">
        <f>I27-H27</f>
        <v>-3.1300000000000097</v>
      </c>
      <c r="H32" s="8">
        <f>J27-H27</f>
        <v>-0.1700000000000017</v>
      </c>
    </row>
    <row r="33" spans="1:5" ht="12.75">
      <c r="A33" t="s">
        <v>46</v>
      </c>
      <c r="B33" s="2">
        <v>6</v>
      </c>
      <c r="C33" s="5">
        <v>88.47</v>
      </c>
      <c r="D33" s="5"/>
      <c r="E33" s="5"/>
    </row>
    <row r="34" spans="1:5" ht="12.75">
      <c r="A34" t="s">
        <v>48</v>
      </c>
      <c r="B34" s="2">
        <v>0</v>
      </c>
      <c r="C34" s="5">
        <v>86.87</v>
      </c>
      <c r="D34" s="5"/>
      <c r="E34" s="5"/>
    </row>
    <row r="35" spans="1:5" ht="12.75">
      <c r="A35" t="s">
        <v>48</v>
      </c>
      <c r="B35" s="2">
        <v>4</v>
      </c>
      <c r="C35" s="5">
        <v>85.6</v>
      </c>
      <c r="D35" s="5"/>
      <c r="E35" s="5"/>
    </row>
    <row r="36" spans="1:5" ht="12.75">
      <c r="A36" t="s">
        <v>48</v>
      </c>
      <c r="B36" s="2">
        <v>6</v>
      </c>
      <c r="C36" s="5">
        <v>85.62</v>
      </c>
      <c r="D36" s="5"/>
      <c r="E36" s="5"/>
    </row>
    <row r="37" spans="1:5" ht="12.75">
      <c r="A37" t="s">
        <v>46</v>
      </c>
      <c r="B37" s="2">
        <v>0</v>
      </c>
      <c r="C37" s="5">
        <v>82.33</v>
      </c>
      <c r="D37" s="5"/>
      <c r="E37" s="5"/>
    </row>
    <row r="38" spans="1:5" ht="12.75">
      <c r="A38" t="s">
        <v>46</v>
      </c>
      <c r="B38" s="2">
        <v>4</v>
      </c>
      <c r="C38" s="5">
        <v>90.39</v>
      </c>
      <c r="D38" s="5"/>
      <c r="E38" s="5"/>
    </row>
    <row r="39" spans="1:5" ht="12.75">
      <c r="A39" t="s">
        <v>46</v>
      </c>
      <c r="B39" s="2">
        <v>6</v>
      </c>
      <c r="C39" s="5">
        <v>83.47</v>
      </c>
      <c r="D39" s="5"/>
      <c r="E39" s="5"/>
    </row>
    <row r="40" spans="1:5" ht="12.75">
      <c r="A40" t="s">
        <v>49</v>
      </c>
      <c r="B40" s="2">
        <v>0</v>
      </c>
      <c r="C40" s="5">
        <v>81.2</v>
      </c>
      <c r="D40" s="5"/>
      <c r="E40" s="5"/>
    </row>
    <row r="41" spans="1:10" ht="12.75">
      <c r="A41" t="s">
        <v>49</v>
      </c>
      <c r="B41" s="2">
        <v>4</v>
      </c>
      <c r="C41" s="5">
        <v>86.17</v>
      </c>
      <c r="D41" s="5"/>
      <c r="E41" s="5"/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89.11</v>
      </c>
      <c r="D42" s="5"/>
      <c r="E42" s="5"/>
      <c r="F42" s="25">
        <v>0</v>
      </c>
      <c r="G42" s="5">
        <f>(C25+C31+C37)/3</f>
        <v>81.96</v>
      </c>
      <c r="H42" s="8">
        <f>G42</f>
        <v>81.96</v>
      </c>
      <c r="I42" s="8">
        <f>C31</f>
        <v>78.46</v>
      </c>
      <c r="J42" s="8">
        <f>C34</f>
        <v>86.87</v>
      </c>
    </row>
    <row r="43" spans="6:10" ht="12.75">
      <c r="F43" s="25">
        <v>4</v>
      </c>
      <c r="G43" s="5">
        <f>(C26+C32+C38)/3</f>
        <v>88.56666666666666</v>
      </c>
      <c r="H43" s="8">
        <f>C32-H42</f>
        <v>2.8500000000000085</v>
      </c>
      <c r="I43" s="8">
        <f>C32-I42</f>
        <v>6.3500000000000085</v>
      </c>
      <c r="J43" s="8">
        <f>C34-J42</f>
        <v>0</v>
      </c>
    </row>
    <row r="44" spans="6:10" ht="12.75">
      <c r="F44" s="25">
        <v>6</v>
      </c>
      <c r="G44" s="5">
        <f>(C27+C33+C39)/3</f>
        <v>86.43333333333332</v>
      </c>
      <c r="H44" s="8">
        <f>C33-H42</f>
        <v>6.510000000000005</v>
      </c>
      <c r="I44" s="8">
        <f>C33-I42</f>
        <v>10.010000000000005</v>
      </c>
      <c r="J44" s="8">
        <f>C36-J42</f>
        <v>-1.25</v>
      </c>
    </row>
    <row r="46" spans="7:8" ht="12.75"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3.5</v>
      </c>
      <c r="H48" s="8">
        <f>J43-H43</f>
        <v>-2.8500000000000085</v>
      </c>
    </row>
    <row r="49" spans="6:8" ht="12.75">
      <c r="F49" s="25">
        <v>6</v>
      </c>
      <c r="G49" s="5">
        <f>I44-H44</f>
        <v>3.5</v>
      </c>
      <c r="H49" s="8">
        <f>J44-H44</f>
        <v>-7.760000000000005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81.96</v>
      </c>
      <c r="H61" s="8">
        <f>G61</f>
        <v>81.96</v>
      </c>
      <c r="I61" s="8">
        <f>C37</f>
        <v>82.33</v>
      </c>
      <c r="J61" s="8">
        <f>C40</f>
        <v>81.2</v>
      </c>
    </row>
    <row r="62" spans="6:10" ht="12.75">
      <c r="F62" s="25">
        <v>4</v>
      </c>
      <c r="G62" s="5">
        <f>(C26+C32+C38)/3</f>
        <v>88.56666666666666</v>
      </c>
      <c r="H62" s="8">
        <f>C38-H61</f>
        <v>8.430000000000007</v>
      </c>
      <c r="I62" s="8">
        <f>C38-I61</f>
        <v>8.060000000000002</v>
      </c>
      <c r="J62" s="8">
        <f>C41-J61</f>
        <v>4.969999999999999</v>
      </c>
    </row>
    <row r="63" spans="6:10" ht="12.75">
      <c r="F63" s="25">
        <v>6</v>
      </c>
      <c r="G63" s="5">
        <f>(C27+C33+C39)/3</f>
        <v>86.43333333333332</v>
      </c>
      <c r="H63" s="8">
        <f>C39-H61</f>
        <v>1.5100000000000051</v>
      </c>
      <c r="I63" s="8">
        <f>C39-I61</f>
        <v>1.1400000000000006</v>
      </c>
      <c r="J63" s="8">
        <f>C42-J61</f>
        <v>7.909999999999997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-0.37000000000000455</v>
      </c>
      <c r="H67" s="8">
        <f>J62-H62</f>
        <v>-3.460000000000008</v>
      </c>
    </row>
    <row r="68" spans="6:8" ht="12.75">
      <c r="F68" s="25">
        <v>6</v>
      </c>
      <c r="G68" s="5">
        <f>I63-H63</f>
        <v>-0.37000000000000455</v>
      </c>
      <c r="H68" s="8">
        <f>J63-H63</f>
        <v>6.3999999999999915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G46">
      <selection activeCell="O59" sqref="O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32</v>
      </c>
      <c r="B1" s="3" t="s">
        <v>37</v>
      </c>
      <c r="F1" s="23"/>
      <c r="H1" s="22"/>
      <c r="K1" s="7"/>
    </row>
    <row r="2" spans="1:10" s="2" customFormat="1" ht="12.75">
      <c r="A2" s="1" t="s">
        <v>0</v>
      </c>
      <c r="C2" s="2" t="s">
        <v>19</v>
      </c>
      <c r="F2" s="24"/>
      <c r="G2" s="8"/>
      <c r="H2" s="8"/>
      <c r="I2" s="8"/>
      <c r="J2" s="8"/>
    </row>
    <row r="3" spans="1:5" ht="12.75">
      <c r="A3" t="s">
        <v>41</v>
      </c>
      <c r="B3" s="2" t="s">
        <v>21</v>
      </c>
      <c r="C3" s="5">
        <v>13.28</v>
      </c>
      <c r="D3" s="5"/>
      <c r="E3" s="5"/>
    </row>
    <row r="4" spans="1:5" ht="12.75">
      <c r="A4" t="s">
        <v>42</v>
      </c>
      <c r="B4" s="2" t="s">
        <v>22</v>
      </c>
      <c r="C4" s="5">
        <v>13.63</v>
      </c>
      <c r="D4" s="5"/>
      <c r="E4" s="5"/>
    </row>
    <row r="5" spans="1:5" ht="12.75">
      <c r="A5" t="s">
        <v>41</v>
      </c>
      <c r="B5" s="2" t="s">
        <v>21</v>
      </c>
      <c r="C5" s="5">
        <v>13.81</v>
      </c>
      <c r="D5" s="5"/>
      <c r="E5" s="5"/>
    </row>
    <row r="6" spans="1:5" ht="12.75">
      <c r="A6" t="s">
        <v>43</v>
      </c>
      <c r="B6" s="2" t="s">
        <v>22</v>
      </c>
      <c r="C6" s="5">
        <v>13.31</v>
      </c>
      <c r="D6" s="5"/>
      <c r="E6" s="5"/>
    </row>
    <row r="7" spans="1:5" ht="12.75">
      <c r="A7" t="s">
        <v>41</v>
      </c>
      <c r="B7" s="2" t="s">
        <v>21</v>
      </c>
      <c r="C7" s="5">
        <v>13.7</v>
      </c>
      <c r="D7" s="5"/>
      <c r="E7" s="5"/>
    </row>
    <row r="8" spans="1:5" ht="12.75">
      <c r="A8" t="s">
        <v>44</v>
      </c>
      <c r="B8" s="2" t="s">
        <v>22</v>
      </c>
      <c r="C8" s="5">
        <v>14.69</v>
      </c>
      <c r="D8" s="5"/>
      <c r="E8" s="5"/>
    </row>
    <row r="10" ht="12.75">
      <c r="A10" s="1" t="s">
        <v>13</v>
      </c>
    </row>
    <row r="11" spans="3:5" ht="12.75">
      <c r="C11" s="3" t="s">
        <v>19</v>
      </c>
      <c r="D11" s="1"/>
      <c r="E11" s="1"/>
    </row>
    <row r="12" spans="1:5" ht="12.75">
      <c r="A12" s="1" t="s">
        <v>12</v>
      </c>
      <c r="B12" s="2" t="s">
        <v>21</v>
      </c>
      <c r="C12" s="5">
        <f>(C3+C5+C7)/3</f>
        <v>13.596666666666666</v>
      </c>
      <c r="D12" s="5"/>
      <c r="E12" s="5"/>
    </row>
    <row r="13" spans="1:5" ht="12.75">
      <c r="A13" s="1" t="s">
        <v>0</v>
      </c>
      <c r="B13" s="2" t="s">
        <v>22</v>
      </c>
      <c r="C13" s="5">
        <f>(C4+C6+C8)/3</f>
        <v>13.876666666666667</v>
      </c>
      <c r="D13" s="5"/>
      <c r="E13" s="5"/>
    </row>
    <row r="14" spans="2:10" s="1" customFormat="1" ht="12.75">
      <c r="B14" s="3" t="s">
        <v>20</v>
      </c>
      <c r="C14" s="6">
        <f>C13-C12</f>
        <v>0.28000000000000114</v>
      </c>
      <c r="D14" s="6"/>
      <c r="E14" s="6"/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23</v>
      </c>
      <c r="C16" s="5"/>
      <c r="D16" s="5"/>
      <c r="E16" s="5"/>
    </row>
    <row r="17" spans="1:5" ht="12.75">
      <c r="A17" s="9" t="s">
        <v>26</v>
      </c>
      <c r="C17" s="5"/>
      <c r="D17" s="5"/>
      <c r="E17" s="5"/>
    </row>
    <row r="18" spans="1:5" ht="12.75">
      <c r="A18" s="9" t="s">
        <v>27</v>
      </c>
      <c r="C18" s="5"/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C20" s="5"/>
      <c r="D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36</v>
      </c>
      <c r="B22" s="3"/>
      <c r="F22" s="23"/>
      <c r="G22" s="6"/>
      <c r="H22" s="22"/>
      <c r="I22" s="22"/>
      <c r="J22" s="22"/>
    </row>
    <row r="23" spans="1:2" ht="12.75">
      <c r="A23" t="s">
        <v>0</v>
      </c>
      <c r="B23" s="3" t="s">
        <v>32</v>
      </c>
    </row>
    <row r="24" spans="2:10" s="10" customFormat="1" ht="12.75">
      <c r="B24" s="3" t="s">
        <v>15</v>
      </c>
      <c r="C24" s="2" t="s">
        <v>18</v>
      </c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12.82</v>
      </c>
      <c r="D25" s="5"/>
      <c r="E25" s="5"/>
      <c r="F25" s="25">
        <v>0</v>
      </c>
      <c r="G25" s="5">
        <f>(C25+C31+C37)/3</f>
        <v>11.553333333333333</v>
      </c>
      <c r="H25" s="8">
        <f>G25</f>
        <v>11.553333333333333</v>
      </c>
      <c r="I25" s="8">
        <f>C25</f>
        <v>12.82</v>
      </c>
      <c r="J25" s="8">
        <f>C28</f>
        <v>11.89</v>
      </c>
    </row>
    <row r="26" spans="1:10" ht="12.75">
      <c r="A26" t="s">
        <v>46</v>
      </c>
      <c r="B26" s="2">
        <v>4</v>
      </c>
      <c r="C26" s="5">
        <v>14.14</v>
      </c>
      <c r="D26" s="5"/>
      <c r="E26" s="5"/>
      <c r="F26" s="25">
        <v>4</v>
      </c>
      <c r="G26" s="5">
        <f>(C26+C32+C38)/3</f>
        <v>13.536666666666667</v>
      </c>
      <c r="H26" s="8">
        <f>C26-H25</f>
        <v>2.586666666666668</v>
      </c>
      <c r="I26" s="8">
        <f>C26-I25</f>
        <v>1.3200000000000003</v>
      </c>
      <c r="J26" s="8">
        <f>C29-J25</f>
        <v>2.08</v>
      </c>
    </row>
    <row r="27" spans="1:10" ht="12.75">
      <c r="A27" t="s">
        <v>46</v>
      </c>
      <c r="B27" s="2">
        <v>6</v>
      </c>
      <c r="C27" s="5">
        <v>13.28</v>
      </c>
      <c r="D27" s="5"/>
      <c r="E27" s="5"/>
      <c r="F27" s="25">
        <v>6</v>
      </c>
      <c r="G27" s="5">
        <f>(C27+C33+C39)/3</f>
        <v>13.596666666666666</v>
      </c>
      <c r="H27" s="8">
        <f>C27-H25</f>
        <v>1.7266666666666666</v>
      </c>
      <c r="I27" s="8">
        <f>C27-I25</f>
        <v>0.4599999999999991</v>
      </c>
      <c r="J27" s="8">
        <f>C30-J25</f>
        <v>1.7400000000000002</v>
      </c>
    </row>
    <row r="28" spans="1:5" ht="12.75">
      <c r="A28" t="s">
        <v>47</v>
      </c>
      <c r="B28" s="2">
        <v>0</v>
      </c>
      <c r="C28" s="5">
        <v>11.89</v>
      </c>
      <c r="D28" s="5"/>
      <c r="E28" s="5"/>
    </row>
    <row r="29" spans="1:8" ht="12.75">
      <c r="A29" t="s">
        <v>47</v>
      </c>
      <c r="B29" s="2">
        <v>4</v>
      </c>
      <c r="C29" s="5">
        <v>13.97</v>
      </c>
      <c r="D29" s="5"/>
      <c r="E29" s="5"/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13.63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9.97</v>
      </c>
      <c r="D31" s="5"/>
      <c r="E31" s="5"/>
      <c r="F31" s="25">
        <v>4</v>
      </c>
      <c r="G31" s="5">
        <f>I26-H26</f>
        <v>-1.2666666666666675</v>
      </c>
      <c r="H31" s="8">
        <f>J26-H26</f>
        <v>-0.5066666666666677</v>
      </c>
    </row>
    <row r="32" spans="1:8" ht="12.75">
      <c r="A32" t="s">
        <v>46</v>
      </c>
      <c r="B32" s="2">
        <v>4</v>
      </c>
      <c r="C32" s="5">
        <v>12.94</v>
      </c>
      <c r="D32" s="5"/>
      <c r="E32" s="5"/>
      <c r="F32" s="25">
        <v>6</v>
      </c>
      <c r="G32" s="5">
        <f>I27-H27</f>
        <v>-1.2666666666666675</v>
      </c>
      <c r="H32" s="8">
        <f>J27-H27</f>
        <v>0.013333333333333641</v>
      </c>
    </row>
    <row r="33" spans="1:5" ht="12.75">
      <c r="A33" t="s">
        <v>46</v>
      </c>
      <c r="B33" s="2">
        <v>6</v>
      </c>
      <c r="C33" s="5">
        <v>13.81</v>
      </c>
      <c r="D33" s="5"/>
      <c r="E33" s="5"/>
    </row>
    <row r="34" spans="1:5" ht="12.75">
      <c r="A34" t="s">
        <v>48</v>
      </c>
      <c r="B34" s="2">
        <v>0</v>
      </c>
      <c r="C34" s="5">
        <v>13.33</v>
      </c>
      <c r="D34" s="5"/>
      <c r="E34" s="5"/>
    </row>
    <row r="35" spans="1:5" ht="12.75">
      <c r="A35" t="s">
        <v>48</v>
      </c>
      <c r="B35" s="2">
        <v>4</v>
      </c>
      <c r="C35" s="5">
        <v>13.73</v>
      </c>
      <c r="D35" s="5"/>
      <c r="E35" s="5"/>
    </row>
    <row r="36" spans="1:5" ht="12.75">
      <c r="A36" t="s">
        <v>48</v>
      </c>
      <c r="B36" s="2">
        <v>6</v>
      </c>
      <c r="C36" s="5">
        <v>13.31</v>
      </c>
      <c r="D36" s="5"/>
      <c r="E36" s="5"/>
    </row>
    <row r="37" spans="1:5" ht="12.75">
      <c r="A37" t="s">
        <v>46</v>
      </c>
      <c r="B37" s="2">
        <v>0</v>
      </c>
      <c r="C37" s="5">
        <v>11.87</v>
      </c>
      <c r="D37" s="5"/>
      <c r="E37" s="5"/>
    </row>
    <row r="38" spans="1:5" ht="12.75">
      <c r="A38" t="s">
        <v>46</v>
      </c>
      <c r="B38" s="2">
        <v>4</v>
      </c>
      <c r="C38" s="5">
        <v>13.53</v>
      </c>
      <c r="D38" s="5"/>
      <c r="E38" s="5"/>
    </row>
    <row r="39" spans="1:5" ht="12.75">
      <c r="A39" t="s">
        <v>46</v>
      </c>
      <c r="B39" s="2">
        <v>6</v>
      </c>
      <c r="C39" s="5">
        <v>13.7</v>
      </c>
      <c r="D39" s="5"/>
      <c r="E39" s="5"/>
    </row>
    <row r="40" spans="1:5" ht="12.75">
      <c r="A40" t="s">
        <v>49</v>
      </c>
      <c r="B40" s="2">
        <v>0</v>
      </c>
      <c r="C40" s="5">
        <v>11.24</v>
      </c>
      <c r="D40" s="5"/>
      <c r="E40" s="5"/>
    </row>
    <row r="41" spans="1:10" ht="12.75">
      <c r="A41" t="s">
        <v>49</v>
      </c>
      <c r="B41" s="2">
        <v>4</v>
      </c>
      <c r="C41" s="5">
        <v>13.46</v>
      </c>
      <c r="D41" s="5"/>
      <c r="E41" s="5"/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14.69</v>
      </c>
      <c r="D42" s="5"/>
      <c r="E42" s="5"/>
      <c r="F42" s="25">
        <v>0</v>
      </c>
      <c r="G42" s="5">
        <f>(C25+C31+C37)/3</f>
        <v>11.553333333333333</v>
      </c>
      <c r="H42" s="8">
        <f>G42</f>
        <v>11.553333333333333</v>
      </c>
      <c r="I42" s="8">
        <f>C31</f>
        <v>9.97</v>
      </c>
      <c r="J42" s="8">
        <f>C34</f>
        <v>13.33</v>
      </c>
    </row>
    <row r="43" spans="6:10" ht="12.75">
      <c r="F43" s="25">
        <v>4</v>
      </c>
      <c r="G43" s="5">
        <f>(C26+C32+C38)/3</f>
        <v>13.536666666666667</v>
      </c>
      <c r="H43" s="8">
        <f>C32-H42</f>
        <v>1.3866666666666667</v>
      </c>
      <c r="I43" s="8">
        <f>C32-I42</f>
        <v>2.969999999999999</v>
      </c>
      <c r="J43" s="8">
        <f>C34-J42</f>
        <v>0</v>
      </c>
    </row>
    <row r="44" spans="6:10" ht="12.75">
      <c r="F44" s="25">
        <v>6</v>
      </c>
      <c r="G44" s="5">
        <f>(C27+C33+C39)/3</f>
        <v>13.596666666666666</v>
      </c>
      <c r="H44" s="8">
        <f>C33-H42</f>
        <v>2.2566666666666677</v>
      </c>
      <c r="I44" s="8">
        <f>C33-I42</f>
        <v>3.84</v>
      </c>
      <c r="J44" s="8">
        <f>C36-J42</f>
        <v>-0.019999999999999574</v>
      </c>
    </row>
    <row r="46" spans="7:8" ht="12.75"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1.5833333333333321</v>
      </c>
      <c r="H48" s="8">
        <f>J43-H43</f>
        <v>-1.3866666666666667</v>
      </c>
    </row>
    <row r="49" spans="6:8" ht="12.75">
      <c r="F49" s="25">
        <v>6</v>
      </c>
      <c r="G49" s="5">
        <f>I44-H44</f>
        <v>1.5833333333333321</v>
      </c>
      <c r="H49" s="8">
        <f>J44-H44</f>
        <v>-2.2766666666666673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11.553333333333333</v>
      </c>
      <c r="H61" s="8">
        <f>G61</f>
        <v>11.553333333333333</v>
      </c>
      <c r="I61" s="8">
        <f>C37</f>
        <v>11.87</v>
      </c>
      <c r="J61" s="8">
        <f>C40</f>
        <v>11.24</v>
      </c>
    </row>
    <row r="62" spans="6:10" ht="12.75">
      <c r="F62" s="25">
        <v>4</v>
      </c>
      <c r="G62" s="5">
        <f>(C26+C32+C38)/3</f>
        <v>13.536666666666667</v>
      </c>
      <c r="H62" s="8">
        <f>C38-H61</f>
        <v>1.9766666666666666</v>
      </c>
      <c r="I62" s="8">
        <f>C38-I61</f>
        <v>1.6600000000000001</v>
      </c>
      <c r="J62" s="8">
        <f>C41-J61</f>
        <v>2.2200000000000006</v>
      </c>
    </row>
    <row r="63" spans="6:10" ht="12.75">
      <c r="F63" s="25">
        <v>6</v>
      </c>
      <c r="G63" s="5">
        <f>(C27+C33+C39)/3</f>
        <v>13.596666666666666</v>
      </c>
      <c r="H63" s="8">
        <f>C39-H61</f>
        <v>2.1466666666666665</v>
      </c>
      <c r="I63" s="8">
        <f>C39-I61</f>
        <v>1.83</v>
      </c>
      <c r="J63" s="8">
        <f>C42-J61</f>
        <v>3.4499999999999993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-0.31666666666666643</v>
      </c>
      <c r="H67" s="8">
        <f>J62-H62</f>
        <v>0.24333333333333407</v>
      </c>
    </row>
    <row r="68" spans="6:8" ht="12.75">
      <c r="F68" s="25">
        <v>6</v>
      </c>
      <c r="G68" s="5">
        <f>I63-H63</f>
        <v>-0.31666666666666643</v>
      </c>
      <c r="H68" s="8">
        <f>J63-H63</f>
        <v>1.3033333333333328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K46">
      <selection activeCell="N59" sqref="N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 t="s">
        <v>32</v>
      </c>
      <c r="B1" s="3" t="s">
        <v>37</v>
      </c>
      <c r="F1" s="23"/>
      <c r="H1" s="22"/>
      <c r="K1" s="7"/>
    </row>
    <row r="2" spans="1:10" s="2" customFormat="1" ht="12.75">
      <c r="A2" s="1" t="s">
        <v>0</v>
      </c>
      <c r="C2" s="2" t="s">
        <v>17</v>
      </c>
      <c r="F2" s="24"/>
      <c r="G2" s="8"/>
      <c r="H2" s="8"/>
      <c r="I2" s="8"/>
      <c r="J2" s="8"/>
    </row>
    <row r="3" spans="1:3" ht="12.75">
      <c r="A3" t="s">
        <v>41</v>
      </c>
      <c r="B3" s="2" t="s">
        <v>21</v>
      </c>
      <c r="C3" s="5">
        <v>14.61</v>
      </c>
    </row>
    <row r="4" spans="1:3" ht="12.75">
      <c r="A4" t="s">
        <v>42</v>
      </c>
      <c r="B4" s="2" t="s">
        <v>22</v>
      </c>
      <c r="C4" s="5">
        <v>14.48</v>
      </c>
    </row>
    <row r="5" spans="1:3" ht="12.75">
      <c r="A5" t="s">
        <v>41</v>
      </c>
      <c r="B5" s="2" t="s">
        <v>21</v>
      </c>
      <c r="C5" s="5">
        <v>14.7</v>
      </c>
    </row>
    <row r="6" spans="1:3" ht="12.75">
      <c r="A6" t="s">
        <v>43</v>
      </c>
      <c r="B6" s="2" t="s">
        <v>22</v>
      </c>
      <c r="C6" s="5">
        <v>15.95</v>
      </c>
    </row>
    <row r="7" spans="1:3" ht="12.75">
      <c r="A7" t="s">
        <v>41</v>
      </c>
      <c r="B7" s="2" t="s">
        <v>21</v>
      </c>
      <c r="C7" s="5">
        <v>13.63</v>
      </c>
    </row>
    <row r="8" spans="1:3" ht="12.75">
      <c r="A8" t="s">
        <v>44</v>
      </c>
      <c r="B8" s="2" t="s">
        <v>22</v>
      </c>
      <c r="C8" s="5">
        <v>14.17</v>
      </c>
    </row>
    <row r="10" ht="12.75">
      <c r="A10" s="1" t="s">
        <v>13</v>
      </c>
    </row>
    <row r="11" ht="12.75">
      <c r="C11" s="3" t="s">
        <v>17</v>
      </c>
    </row>
    <row r="12" spans="1:3" ht="12.75">
      <c r="A12" s="1" t="s">
        <v>12</v>
      </c>
      <c r="B12" s="2" t="s">
        <v>21</v>
      </c>
      <c r="C12" s="5">
        <f>(C3+C5+C7)/3</f>
        <v>14.313333333333333</v>
      </c>
    </row>
    <row r="13" spans="1:3" ht="12.75">
      <c r="A13" s="1" t="s">
        <v>0</v>
      </c>
      <c r="B13" s="2" t="s">
        <v>22</v>
      </c>
      <c r="C13" s="5">
        <f>(C4+C6+C8)/3</f>
        <v>14.866666666666667</v>
      </c>
    </row>
    <row r="14" spans="2:10" s="1" customFormat="1" ht="12.75">
      <c r="B14" s="3" t="s">
        <v>20</v>
      </c>
      <c r="C14" s="6">
        <f>C13-C12</f>
        <v>0.5533333333333346</v>
      </c>
      <c r="F14" s="23"/>
      <c r="G14" s="6"/>
      <c r="H14" s="22"/>
      <c r="I14" s="22"/>
      <c r="J14" s="22"/>
    </row>
    <row r="15" spans="1:3" ht="12.75">
      <c r="A15" s="1"/>
      <c r="B15" s="3"/>
      <c r="C15" s="5"/>
    </row>
    <row r="16" spans="1:3" ht="12.75">
      <c r="A16" s="9" t="s">
        <v>23</v>
      </c>
      <c r="C16" s="5"/>
    </row>
    <row r="17" spans="1:3" ht="12.75">
      <c r="A17" s="9" t="s">
        <v>26</v>
      </c>
      <c r="C17" s="5"/>
    </row>
    <row r="18" spans="1:3" ht="12.75">
      <c r="A18" s="9" t="s">
        <v>27</v>
      </c>
      <c r="C18" s="5"/>
    </row>
    <row r="19" spans="1:3" ht="12.75">
      <c r="A19" s="9"/>
      <c r="C19" s="5"/>
    </row>
    <row r="20" ht="12.75">
      <c r="B20" s="7" t="s">
        <v>16</v>
      </c>
    </row>
    <row r="21" spans="1:3" ht="12.75">
      <c r="A21" s="10"/>
      <c r="B21" s="7" t="s">
        <v>14</v>
      </c>
      <c r="C21" s="2"/>
    </row>
    <row r="22" spans="1:10" s="1" customFormat="1" ht="12.75">
      <c r="A22" s="1" t="s">
        <v>36</v>
      </c>
      <c r="B22" s="3"/>
      <c r="F22" s="23"/>
      <c r="G22" s="6"/>
      <c r="H22" s="22"/>
      <c r="I22" s="22"/>
      <c r="J22" s="22"/>
    </row>
    <row r="23" spans="1:3" ht="12.75">
      <c r="A23" t="s">
        <v>0</v>
      </c>
      <c r="B23" s="3" t="s">
        <v>32</v>
      </c>
      <c r="C23" s="4"/>
    </row>
    <row r="24" spans="2:10" s="10" customFormat="1" ht="12.75">
      <c r="B24" s="3" t="s">
        <v>15</v>
      </c>
      <c r="C24" s="10" t="s">
        <v>17</v>
      </c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11.99</v>
      </c>
      <c r="F25" s="25">
        <v>0</v>
      </c>
      <c r="G25" s="5">
        <f>(C25+C31+C37)/3</f>
        <v>11.520000000000001</v>
      </c>
      <c r="H25" s="8">
        <f>G25</f>
        <v>11.520000000000001</v>
      </c>
      <c r="I25" s="8">
        <f>C25</f>
        <v>11.99</v>
      </c>
      <c r="J25" s="8">
        <f>C28</f>
        <v>11.25</v>
      </c>
    </row>
    <row r="26" spans="1:10" ht="12.75">
      <c r="A26" t="s">
        <v>46</v>
      </c>
      <c r="B26" s="2">
        <v>4</v>
      </c>
      <c r="C26" s="5">
        <v>13.21</v>
      </c>
      <c r="F26" s="25">
        <v>4</v>
      </c>
      <c r="G26" s="5">
        <f>(C26+C32+C38)/3</f>
        <v>15.586666666666668</v>
      </c>
      <c r="H26" s="8">
        <f>C26-H25</f>
        <v>1.6899999999999995</v>
      </c>
      <c r="I26" s="8">
        <f>C26-I25</f>
        <v>1.2200000000000006</v>
      </c>
      <c r="J26" s="8">
        <f>C29-J25</f>
        <v>2.7799999999999994</v>
      </c>
    </row>
    <row r="27" spans="1:10" ht="12.75">
      <c r="A27" t="s">
        <v>46</v>
      </c>
      <c r="B27" s="2">
        <v>6</v>
      </c>
      <c r="C27" s="5">
        <v>14.61</v>
      </c>
      <c r="F27" s="25">
        <v>6</v>
      </c>
      <c r="G27" s="5">
        <f>(C27+C33+C39)/3</f>
        <v>14.313333333333333</v>
      </c>
      <c r="H27" s="8">
        <f>C27-H25</f>
        <v>3.089999999999998</v>
      </c>
      <c r="I27" s="8">
        <f>C27-I25</f>
        <v>2.619999999999999</v>
      </c>
      <c r="J27" s="8">
        <f>C30-J25</f>
        <v>3.2300000000000004</v>
      </c>
    </row>
    <row r="28" spans="1:3" ht="12.75">
      <c r="A28" t="s">
        <v>47</v>
      </c>
      <c r="B28" s="2">
        <v>0</v>
      </c>
      <c r="C28" s="5">
        <v>11.25</v>
      </c>
    </row>
    <row r="29" spans="1:8" ht="12.75">
      <c r="A29" t="s">
        <v>47</v>
      </c>
      <c r="B29" s="2">
        <v>4</v>
      </c>
      <c r="C29" s="5">
        <v>14.03</v>
      </c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14.48</v>
      </c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10.97</v>
      </c>
      <c r="F31" s="25">
        <v>4</v>
      </c>
      <c r="G31" s="5">
        <f>I26-H26</f>
        <v>-0.46999999999999886</v>
      </c>
      <c r="H31" s="8">
        <f>J26-H26</f>
        <v>1.0899999999999999</v>
      </c>
    </row>
    <row r="32" spans="1:8" ht="12.75">
      <c r="A32" t="s">
        <v>46</v>
      </c>
      <c r="B32" s="2">
        <v>4</v>
      </c>
      <c r="C32" s="5">
        <v>16.69</v>
      </c>
      <c r="F32" s="25">
        <v>6</v>
      </c>
      <c r="G32" s="5">
        <f>I27-H27</f>
        <v>-0.46999999999999886</v>
      </c>
      <c r="H32" s="8">
        <f>J27-H27</f>
        <v>0.14000000000000234</v>
      </c>
    </row>
    <row r="33" spans="1:3" ht="12.75">
      <c r="A33" t="s">
        <v>46</v>
      </c>
      <c r="B33" s="2">
        <v>6</v>
      </c>
      <c r="C33" s="5">
        <v>14.7</v>
      </c>
    </row>
    <row r="34" spans="1:3" ht="12.75">
      <c r="A34" t="s">
        <v>48</v>
      </c>
      <c r="B34" s="2">
        <v>0</v>
      </c>
      <c r="C34" s="5">
        <v>12.63</v>
      </c>
    </row>
    <row r="35" spans="1:3" ht="12.75">
      <c r="A35" t="s">
        <v>48</v>
      </c>
      <c r="B35" s="2">
        <v>4</v>
      </c>
      <c r="C35" s="5">
        <v>16.04</v>
      </c>
    </row>
    <row r="36" spans="1:3" ht="12.75">
      <c r="A36" t="s">
        <v>48</v>
      </c>
      <c r="B36" s="2">
        <v>6</v>
      </c>
      <c r="C36" s="5">
        <v>15.95</v>
      </c>
    </row>
    <row r="37" spans="1:3" ht="12.75">
      <c r="A37" t="s">
        <v>46</v>
      </c>
      <c r="B37" s="2">
        <v>0</v>
      </c>
      <c r="C37" s="5">
        <v>11.6</v>
      </c>
    </row>
    <row r="38" spans="1:3" ht="12.75">
      <c r="A38" t="s">
        <v>46</v>
      </c>
      <c r="B38" s="2">
        <v>4</v>
      </c>
      <c r="C38" s="5">
        <v>16.86</v>
      </c>
    </row>
    <row r="39" spans="1:3" ht="12.75">
      <c r="A39" t="s">
        <v>46</v>
      </c>
      <c r="B39" s="2">
        <v>6</v>
      </c>
      <c r="C39" s="5">
        <v>13.63</v>
      </c>
    </row>
    <row r="40" spans="1:3" ht="12.75">
      <c r="A40" t="s">
        <v>49</v>
      </c>
      <c r="B40" s="2">
        <v>0</v>
      </c>
      <c r="C40" s="5">
        <v>12.35</v>
      </c>
    </row>
    <row r="41" spans="1:10" ht="12.75">
      <c r="A41" t="s">
        <v>49</v>
      </c>
      <c r="B41" s="2">
        <v>4</v>
      </c>
      <c r="C41" s="5">
        <v>14.71</v>
      </c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14.17</v>
      </c>
      <c r="F42" s="25">
        <v>0</v>
      </c>
      <c r="G42" s="5">
        <f>(C25+C31+C37)/3</f>
        <v>11.520000000000001</v>
      </c>
      <c r="H42" s="8">
        <f>G42</f>
        <v>11.520000000000001</v>
      </c>
      <c r="I42" s="8">
        <f>C31</f>
        <v>10.97</v>
      </c>
      <c r="J42" s="8">
        <f>C34</f>
        <v>12.63</v>
      </c>
    </row>
    <row r="43" spans="6:10" ht="12.75">
      <c r="F43" s="25">
        <v>4</v>
      </c>
      <c r="G43" s="5">
        <f>(C26+C32+C38)/3</f>
        <v>15.586666666666668</v>
      </c>
      <c r="H43" s="8">
        <f>C32-H42</f>
        <v>5.17</v>
      </c>
      <c r="I43" s="8">
        <f>C32-I42</f>
        <v>5.720000000000001</v>
      </c>
      <c r="J43" s="8">
        <f>C34-J42</f>
        <v>0</v>
      </c>
    </row>
    <row r="44" spans="6:10" ht="12.75">
      <c r="F44" s="25">
        <v>6</v>
      </c>
      <c r="G44" s="5">
        <f>(C27+C33+C39)/3</f>
        <v>14.313333333333333</v>
      </c>
      <c r="H44" s="8">
        <f>C33-H42</f>
        <v>3.179999999999998</v>
      </c>
      <c r="I44" s="8">
        <f>C33-I42</f>
        <v>3.7299999999999986</v>
      </c>
      <c r="J44" s="8">
        <f>C36-J42</f>
        <v>3.3199999999999985</v>
      </c>
    </row>
    <row r="46" spans="7:8" ht="12.75"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0.5500000000000007</v>
      </c>
      <c r="H48" s="8">
        <f>J43-H43</f>
        <v>-5.17</v>
      </c>
    </row>
    <row r="49" spans="6:8" ht="12.75">
      <c r="F49" s="25">
        <v>6</v>
      </c>
      <c r="G49" s="5">
        <f>I44-H44</f>
        <v>0.5500000000000007</v>
      </c>
      <c r="H49" s="8">
        <f>J44-H44</f>
        <v>0.14000000000000057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11.520000000000001</v>
      </c>
      <c r="H61" s="8">
        <f>G61</f>
        <v>11.520000000000001</v>
      </c>
      <c r="I61" s="8">
        <f>C37</f>
        <v>11.6</v>
      </c>
      <c r="J61" s="8">
        <f>C40</f>
        <v>12.35</v>
      </c>
    </row>
    <row r="62" spans="6:10" ht="12.75">
      <c r="F62" s="25">
        <v>4</v>
      </c>
      <c r="G62" s="5">
        <f>(C26+C32+C38)/3</f>
        <v>15.586666666666668</v>
      </c>
      <c r="H62" s="8">
        <f>C38-H61</f>
        <v>5.339999999999998</v>
      </c>
      <c r="I62" s="8">
        <f>C38-I61</f>
        <v>5.26</v>
      </c>
      <c r="J62" s="8">
        <f>C41-J61</f>
        <v>2.360000000000001</v>
      </c>
    </row>
    <row r="63" spans="6:10" ht="12.75">
      <c r="F63" s="25">
        <v>6</v>
      </c>
      <c r="G63" s="5">
        <f>(C27+C33+C39)/3</f>
        <v>14.313333333333333</v>
      </c>
      <c r="H63" s="8">
        <f>C39-H61</f>
        <v>2.1099999999999994</v>
      </c>
      <c r="I63" s="8">
        <f>C39-I61</f>
        <v>2.030000000000001</v>
      </c>
      <c r="J63" s="8">
        <f>C42-J61</f>
        <v>1.8200000000000003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-0.0799999999999983</v>
      </c>
      <c r="H67" s="8">
        <f>J62-H62</f>
        <v>-2.979999999999997</v>
      </c>
    </row>
    <row r="68" spans="6:8" ht="12.75">
      <c r="F68" s="25">
        <v>6</v>
      </c>
      <c r="G68" s="5">
        <f>I63-H63</f>
        <v>-0.0799999999999983</v>
      </c>
      <c r="H68" s="8">
        <f>J63-H63</f>
        <v>-0.28999999999999915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H51">
      <selection activeCell="O59" sqref="O59"/>
    </sheetView>
  </sheetViews>
  <sheetFormatPr defaultColWidth="9.140625" defaultRowHeight="12.75"/>
  <cols>
    <col min="1" max="1" width="16.8515625" style="0" customWidth="1"/>
    <col min="2" max="2" width="20.140625" style="2" customWidth="1"/>
    <col min="6" max="6" width="12.8515625" style="25" customWidth="1"/>
    <col min="7" max="7" width="14.00390625" style="5" customWidth="1"/>
    <col min="8" max="8" width="13.28125" style="8" customWidth="1"/>
    <col min="9" max="9" width="9.8515625" style="8" customWidth="1"/>
    <col min="10" max="10" width="14.7109375" style="8" customWidth="1"/>
  </cols>
  <sheetData>
    <row r="1" spans="1:11" ht="12.75">
      <c r="A1" s="12"/>
      <c r="B1" s="3"/>
      <c r="D1" s="1"/>
      <c r="F1" s="23"/>
      <c r="H1" s="22"/>
      <c r="K1" s="7"/>
    </row>
    <row r="2" spans="1:10" s="2" customFormat="1" ht="12.75">
      <c r="A2" s="1"/>
      <c r="F2" s="24"/>
      <c r="G2" s="8"/>
      <c r="H2" s="8"/>
      <c r="I2" s="8"/>
      <c r="J2" s="8"/>
    </row>
    <row r="3" spans="3:5" ht="12.75">
      <c r="C3" s="5"/>
      <c r="D3" s="5"/>
      <c r="E3" s="5"/>
    </row>
    <row r="4" spans="3:5" ht="12.75">
      <c r="C4" s="5"/>
      <c r="D4" s="5"/>
      <c r="E4" s="5"/>
    </row>
    <row r="5" spans="3:5" ht="12.75">
      <c r="C5" s="5"/>
      <c r="D5" s="5"/>
      <c r="E5" s="5"/>
    </row>
    <row r="6" spans="3:5" ht="12.75">
      <c r="C6" s="5"/>
      <c r="D6" s="5"/>
      <c r="E6" s="5"/>
    </row>
    <row r="7" spans="3:5" ht="12.75">
      <c r="C7" s="5"/>
      <c r="D7" s="5"/>
      <c r="E7" s="5"/>
    </row>
    <row r="8" spans="3:5" ht="12.75">
      <c r="C8" s="5"/>
      <c r="D8" s="5"/>
      <c r="E8" s="5"/>
    </row>
    <row r="10" spans="1:4" ht="12.75">
      <c r="A10" s="1"/>
      <c r="D10" s="1"/>
    </row>
    <row r="11" spans="3:5" ht="12.75">
      <c r="C11" s="3"/>
      <c r="D11" s="1"/>
      <c r="E11" s="1"/>
    </row>
    <row r="12" spans="1:5" ht="12.75">
      <c r="A12" s="1"/>
      <c r="C12" s="5"/>
      <c r="D12" s="5"/>
      <c r="E12" s="5"/>
    </row>
    <row r="13" spans="1:5" ht="12.75">
      <c r="A13" s="1"/>
      <c r="C13" s="5"/>
      <c r="D13" s="5"/>
      <c r="E13" s="5"/>
    </row>
    <row r="14" spans="2:10" s="1" customFormat="1" ht="12.75">
      <c r="B14" s="3"/>
      <c r="C14" s="6"/>
      <c r="D14" s="6"/>
      <c r="E14" s="6"/>
      <c r="F14" s="23"/>
      <c r="G14" s="6"/>
      <c r="H14" s="22"/>
      <c r="I14" s="22"/>
      <c r="J14" s="22"/>
    </row>
    <row r="15" spans="1:5" ht="12.75">
      <c r="A15" s="1"/>
      <c r="B15" s="3"/>
      <c r="C15" s="5"/>
      <c r="D15" s="5"/>
      <c r="E15" s="5"/>
    </row>
    <row r="16" spans="1:5" ht="12.75">
      <c r="A16" s="9" t="s">
        <v>23</v>
      </c>
      <c r="C16" s="5"/>
      <c r="D16" s="5"/>
      <c r="E16" s="5"/>
    </row>
    <row r="17" spans="1:5" ht="12.75">
      <c r="A17" s="9" t="s">
        <v>26</v>
      </c>
      <c r="C17" s="5"/>
      <c r="D17" s="5"/>
      <c r="E17" s="5"/>
    </row>
    <row r="18" spans="1:5" ht="12.75">
      <c r="A18" s="9" t="s">
        <v>27</v>
      </c>
      <c r="C18" s="5"/>
      <c r="D18" s="5"/>
      <c r="E18" s="5"/>
    </row>
    <row r="19" spans="1:5" ht="12.75">
      <c r="A19" s="9"/>
      <c r="C19" s="5"/>
      <c r="D19" s="5"/>
      <c r="E19" s="5"/>
    </row>
    <row r="20" spans="2:5" ht="12.75">
      <c r="B20" s="7" t="s">
        <v>16</v>
      </c>
      <c r="D20" s="5"/>
      <c r="E20" s="5"/>
    </row>
    <row r="21" spans="1:2" ht="12.75">
      <c r="A21" s="10"/>
      <c r="B21" s="7" t="s">
        <v>14</v>
      </c>
    </row>
    <row r="22" spans="1:10" s="1" customFormat="1" ht="12.75">
      <c r="A22" s="1" t="s">
        <v>36</v>
      </c>
      <c r="B22" s="3"/>
      <c r="F22" s="23"/>
      <c r="G22" s="6"/>
      <c r="H22" s="22"/>
      <c r="I22" s="22"/>
      <c r="J22" s="22"/>
    </row>
    <row r="23" spans="1:4" ht="12.75">
      <c r="A23" t="s">
        <v>0</v>
      </c>
      <c r="B23" s="3" t="s">
        <v>32</v>
      </c>
      <c r="D23" s="1"/>
    </row>
    <row r="24" spans="2:10" s="10" customFormat="1" ht="12.75">
      <c r="B24" s="3" t="s">
        <v>15</v>
      </c>
      <c r="C24" s="10" t="s">
        <v>35</v>
      </c>
      <c r="F24" s="26"/>
      <c r="G24" s="11"/>
      <c r="H24" s="8" t="s">
        <v>12</v>
      </c>
      <c r="I24" s="8" t="s">
        <v>21</v>
      </c>
      <c r="J24" s="8" t="s">
        <v>38</v>
      </c>
    </row>
    <row r="25" spans="1:10" ht="12.75">
      <c r="A25" t="s">
        <v>46</v>
      </c>
      <c r="B25" s="2">
        <v>0</v>
      </c>
      <c r="C25" s="5">
        <v>72.99</v>
      </c>
      <c r="D25" s="5"/>
      <c r="E25" s="5"/>
      <c r="F25" s="25">
        <v>0</v>
      </c>
      <c r="G25" s="5">
        <f>(C25+C31+C37)/3</f>
        <v>74.49333333333333</v>
      </c>
      <c r="H25" s="8">
        <f>G25</f>
        <v>74.49333333333333</v>
      </c>
      <c r="I25" s="8">
        <f>C25</f>
        <v>72.99</v>
      </c>
      <c r="J25" s="8">
        <f>C28</f>
        <v>74.44</v>
      </c>
    </row>
    <row r="26" spans="1:10" ht="12.75">
      <c r="A26" t="s">
        <v>46</v>
      </c>
      <c r="B26" s="2">
        <v>4</v>
      </c>
      <c r="C26" s="5">
        <v>71.18</v>
      </c>
      <c r="D26" s="5"/>
      <c r="E26" s="5"/>
      <c r="F26" s="25">
        <v>4</v>
      </c>
      <c r="G26" s="5">
        <f>(C26+C32+C38)/3</f>
        <v>69.17333333333335</v>
      </c>
      <c r="H26" s="8">
        <f>C26-H25</f>
        <v>-3.3133333333333184</v>
      </c>
      <c r="I26" s="8">
        <f>C26-I25</f>
        <v>-1.809999999999988</v>
      </c>
      <c r="J26" s="8">
        <f>C29-J25</f>
        <v>-5.179999999999993</v>
      </c>
    </row>
    <row r="27" spans="1:10" ht="12.75">
      <c r="A27" t="s">
        <v>46</v>
      </c>
      <c r="B27" s="2">
        <v>6</v>
      </c>
      <c r="C27" s="5">
        <v>70.21</v>
      </c>
      <c r="D27" s="5"/>
      <c r="E27" s="5"/>
      <c r="F27" s="25">
        <v>6</v>
      </c>
      <c r="G27" s="5">
        <f>(C27+C33+C39)/3</f>
        <v>69.95666666666666</v>
      </c>
      <c r="H27" s="8">
        <f>C27-H25</f>
        <v>-4.283333333333331</v>
      </c>
      <c r="I27" s="8">
        <f>C27-I25</f>
        <v>-2.780000000000001</v>
      </c>
      <c r="J27" s="8">
        <f>C30-J25</f>
        <v>-4.349999999999994</v>
      </c>
    </row>
    <row r="28" spans="1:5" ht="12.75">
      <c r="A28" t="s">
        <v>47</v>
      </c>
      <c r="B28" s="2">
        <v>0</v>
      </c>
      <c r="C28" s="5">
        <v>74.44</v>
      </c>
      <c r="D28" s="5"/>
      <c r="E28" s="5"/>
    </row>
    <row r="29" spans="1:8" ht="12.75">
      <c r="A29" t="s">
        <v>47</v>
      </c>
      <c r="B29" s="2">
        <v>4</v>
      </c>
      <c r="C29" s="5">
        <v>69.26</v>
      </c>
      <c r="D29" s="5"/>
      <c r="E29" s="5"/>
      <c r="G29" s="8" t="s">
        <v>21</v>
      </c>
      <c r="H29" s="8" t="s">
        <v>38</v>
      </c>
    </row>
    <row r="30" spans="1:8" ht="12.75">
      <c r="A30" t="s">
        <v>47</v>
      </c>
      <c r="B30" s="2">
        <v>6</v>
      </c>
      <c r="C30" s="5">
        <v>70.09</v>
      </c>
      <c r="D30" s="5"/>
      <c r="E30" s="5"/>
      <c r="F30" s="25">
        <v>0</v>
      </c>
      <c r="G30" s="5">
        <v>0</v>
      </c>
      <c r="H30" s="8">
        <v>0</v>
      </c>
    </row>
    <row r="31" spans="1:8" ht="12.75">
      <c r="A31" t="s">
        <v>46</v>
      </c>
      <c r="B31" s="2">
        <v>0</v>
      </c>
      <c r="C31" s="5">
        <v>76.36</v>
      </c>
      <c r="D31" s="5"/>
      <c r="E31" s="5"/>
      <c r="F31" s="25">
        <v>4</v>
      </c>
      <c r="G31" s="5">
        <f>I26-H26</f>
        <v>1.5033333333333303</v>
      </c>
      <c r="H31" s="8">
        <f>J26-H26</f>
        <v>-1.8666666666666742</v>
      </c>
    </row>
    <row r="32" spans="1:8" ht="12.75">
      <c r="A32" t="s">
        <v>46</v>
      </c>
      <c r="B32" s="2">
        <v>4</v>
      </c>
      <c r="C32" s="5">
        <v>68.11</v>
      </c>
      <c r="D32" s="5"/>
      <c r="E32" s="5"/>
      <c r="F32" s="25">
        <v>6</v>
      </c>
      <c r="G32" s="5">
        <f>I27-H27</f>
        <v>1.5033333333333303</v>
      </c>
      <c r="H32" s="8">
        <f>J27-H27</f>
        <v>-0.06666666666666288</v>
      </c>
    </row>
    <row r="33" spans="1:5" ht="12.75">
      <c r="A33" t="s">
        <v>46</v>
      </c>
      <c r="B33" s="2">
        <v>6</v>
      </c>
      <c r="C33" s="5">
        <v>69.69</v>
      </c>
      <c r="D33" s="5"/>
      <c r="E33" s="5"/>
    </row>
    <row r="34" spans="1:5" ht="12.75">
      <c r="A34" t="s">
        <v>48</v>
      </c>
      <c r="B34" s="2">
        <v>0</v>
      </c>
      <c r="C34" s="5">
        <v>71.87</v>
      </c>
      <c r="D34" s="5"/>
      <c r="E34" s="5"/>
    </row>
    <row r="35" spans="1:5" ht="12.75">
      <c r="A35" t="s">
        <v>48</v>
      </c>
      <c r="B35" s="2">
        <v>4</v>
      </c>
      <c r="C35" s="5">
        <v>67.94</v>
      </c>
      <c r="D35" s="5"/>
      <c r="E35" s="5"/>
    </row>
    <row r="36" spans="1:5" ht="12.75">
      <c r="A36" t="s">
        <v>48</v>
      </c>
      <c r="B36" s="2">
        <v>6</v>
      </c>
      <c r="C36" s="5">
        <v>68.55</v>
      </c>
      <c r="D36" s="5"/>
      <c r="E36" s="5"/>
    </row>
    <row r="37" spans="1:5" ht="12.75">
      <c r="A37" t="s">
        <v>46</v>
      </c>
      <c r="B37" s="2">
        <v>0</v>
      </c>
      <c r="C37" s="5">
        <v>74.13</v>
      </c>
      <c r="D37" s="5"/>
      <c r="E37" s="5"/>
    </row>
    <row r="38" spans="1:5" ht="12.75">
      <c r="A38" t="s">
        <v>46</v>
      </c>
      <c r="B38" s="2">
        <v>4</v>
      </c>
      <c r="C38" s="5">
        <v>68.23</v>
      </c>
      <c r="D38" s="5"/>
      <c r="E38" s="5"/>
    </row>
    <row r="39" spans="1:5" ht="12.75">
      <c r="A39" t="s">
        <v>46</v>
      </c>
      <c r="B39" s="2">
        <v>6</v>
      </c>
      <c r="C39" s="5">
        <v>69.97</v>
      </c>
      <c r="D39" s="5"/>
      <c r="E39" s="5"/>
    </row>
    <row r="40" spans="1:5" ht="12.75">
      <c r="A40" t="s">
        <v>49</v>
      </c>
      <c r="B40" s="2">
        <v>0</v>
      </c>
      <c r="C40" s="5">
        <v>73.85</v>
      </c>
      <c r="D40" s="5"/>
      <c r="E40" s="5"/>
    </row>
    <row r="41" spans="1:10" ht="12.75">
      <c r="A41" t="s">
        <v>49</v>
      </c>
      <c r="B41" s="2">
        <v>4</v>
      </c>
      <c r="C41" s="5">
        <v>69.73</v>
      </c>
      <c r="D41" s="5"/>
      <c r="E41" s="5"/>
      <c r="F41" s="26"/>
      <c r="G41" s="11"/>
      <c r="H41" s="8" t="s">
        <v>12</v>
      </c>
      <c r="I41" s="8" t="s">
        <v>21</v>
      </c>
      <c r="J41" s="8" t="s">
        <v>38</v>
      </c>
    </row>
    <row r="42" spans="1:10" ht="12.75">
      <c r="A42" t="s">
        <v>49</v>
      </c>
      <c r="B42" s="2">
        <v>6</v>
      </c>
      <c r="C42" s="5">
        <v>69.39</v>
      </c>
      <c r="D42" s="5"/>
      <c r="E42" s="5"/>
      <c r="F42" s="25">
        <v>0</v>
      </c>
      <c r="G42" s="5">
        <f>(C25+C31+C37)/3</f>
        <v>74.49333333333333</v>
      </c>
      <c r="H42" s="8">
        <f>G42</f>
        <v>74.49333333333333</v>
      </c>
      <c r="I42" s="8">
        <f>C31</f>
        <v>76.36</v>
      </c>
      <c r="J42" s="8">
        <f>C34</f>
        <v>71.87</v>
      </c>
    </row>
    <row r="43" spans="6:10" ht="12.75">
      <c r="F43" s="25">
        <v>4</v>
      </c>
      <c r="G43" s="5">
        <f>(C26+C32+C38)/3</f>
        <v>69.17333333333335</v>
      </c>
      <c r="H43" s="8">
        <f>C32-H42</f>
        <v>-6.383333333333326</v>
      </c>
      <c r="I43" s="8">
        <f>C32-I42</f>
        <v>-8.25</v>
      </c>
      <c r="J43" s="8">
        <f>C34-J42</f>
        <v>0</v>
      </c>
    </row>
    <row r="44" spans="6:10" ht="12.75">
      <c r="F44" s="25">
        <v>6</v>
      </c>
      <c r="G44" s="5">
        <f>(C27+C33+C39)/3</f>
        <v>69.95666666666666</v>
      </c>
      <c r="H44" s="8">
        <f>C33-H42</f>
        <v>-4.8033333333333275</v>
      </c>
      <c r="I44" s="8">
        <f>C33-I42</f>
        <v>-6.670000000000002</v>
      </c>
      <c r="J44" s="8">
        <f>C36-J42</f>
        <v>-3.3200000000000074</v>
      </c>
    </row>
    <row r="46" spans="7:8" ht="12.75">
      <c r="G46" s="8" t="s">
        <v>21</v>
      </c>
      <c r="H46" s="8" t="s">
        <v>38</v>
      </c>
    </row>
    <row r="47" spans="6:8" ht="12.75">
      <c r="F47" s="25">
        <v>0</v>
      </c>
      <c r="G47" s="5">
        <v>0</v>
      </c>
      <c r="H47" s="8">
        <v>0</v>
      </c>
    </row>
    <row r="48" spans="6:8" ht="12.75">
      <c r="F48" s="25">
        <v>4</v>
      </c>
      <c r="G48" s="5">
        <f>I43-H43</f>
        <v>-1.8666666666666742</v>
      </c>
      <c r="H48" s="8">
        <f>J43-H43</f>
        <v>6.383333333333326</v>
      </c>
    </row>
    <row r="49" spans="6:8" ht="12.75">
      <c r="F49" s="25">
        <v>6</v>
      </c>
      <c r="G49" s="5">
        <f>I44-H44</f>
        <v>-1.8666666666666742</v>
      </c>
      <c r="H49" s="8">
        <f>J44-H44</f>
        <v>1.48333333333332</v>
      </c>
    </row>
    <row r="60" spans="6:10" ht="12.75">
      <c r="F60" s="26"/>
      <c r="G60" s="11"/>
      <c r="H60" s="8" t="s">
        <v>12</v>
      </c>
      <c r="I60" s="8" t="s">
        <v>21</v>
      </c>
      <c r="J60" s="8" t="s">
        <v>38</v>
      </c>
    </row>
    <row r="61" spans="6:10" ht="12.75">
      <c r="F61" s="25">
        <v>0</v>
      </c>
      <c r="G61" s="5">
        <f>(C25+C31+C37)/3</f>
        <v>74.49333333333333</v>
      </c>
      <c r="H61" s="8">
        <f>G61</f>
        <v>74.49333333333333</v>
      </c>
      <c r="I61" s="8">
        <f>C37</f>
        <v>74.13</v>
      </c>
      <c r="J61" s="8">
        <f>C40</f>
        <v>73.85</v>
      </c>
    </row>
    <row r="62" spans="6:10" ht="12.75">
      <c r="F62" s="25">
        <v>4</v>
      </c>
      <c r="G62" s="5">
        <f>(C26+C32+C38)/3</f>
        <v>69.17333333333335</v>
      </c>
      <c r="H62" s="8">
        <f>C38-H61</f>
        <v>-6.263333333333321</v>
      </c>
      <c r="I62" s="8">
        <f>C38-I61</f>
        <v>-5.8999999999999915</v>
      </c>
      <c r="J62" s="8">
        <f>C41-J61</f>
        <v>-4.11999999999999</v>
      </c>
    </row>
    <row r="63" spans="6:10" ht="12.75">
      <c r="F63" s="25">
        <v>6</v>
      </c>
      <c r="G63" s="5">
        <f>(C27+C33+C39)/3</f>
        <v>69.95666666666666</v>
      </c>
      <c r="H63" s="8">
        <f>C39-H61</f>
        <v>-4.523333333333326</v>
      </c>
      <c r="I63" s="8">
        <f>C39-I61</f>
        <v>-4.159999999999997</v>
      </c>
      <c r="J63" s="8">
        <f>C42-J61</f>
        <v>-4.459999999999994</v>
      </c>
    </row>
    <row r="65" spans="7:8" ht="12.75">
      <c r="G65" s="8" t="s">
        <v>21</v>
      </c>
      <c r="H65" s="8" t="s">
        <v>38</v>
      </c>
    </row>
    <row r="66" spans="6:8" ht="12.75">
      <c r="F66" s="25">
        <v>0</v>
      </c>
      <c r="G66" s="5">
        <v>0</v>
      </c>
      <c r="H66" s="8">
        <v>0</v>
      </c>
    </row>
    <row r="67" spans="6:8" ht="12.75">
      <c r="F67" s="25">
        <v>4</v>
      </c>
      <c r="G67" s="5">
        <f>I62-H62</f>
        <v>0.36333333333332973</v>
      </c>
      <c r="H67" s="8">
        <f>J62-H62</f>
        <v>2.143333333333331</v>
      </c>
    </row>
    <row r="68" spans="6:8" ht="12.75">
      <c r="F68" s="25">
        <v>6</v>
      </c>
      <c r="G68" s="5">
        <f>I63-H63</f>
        <v>0.36333333333332973</v>
      </c>
      <c r="H68" s="8">
        <f>J63-H63</f>
        <v>0.06333333333333258</v>
      </c>
    </row>
  </sheetData>
  <hyperlinks>
    <hyperlink ref="B20" r:id="rId1" display="http://bible.cc/ephesians/3-14.htm"/>
    <hyperlink ref="B2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