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4965" windowHeight="3180" firstSheet="1" activeTab="5"/>
  </bookViews>
  <sheets>
    <sheet name="Field &amp; Factory Data" sheetId="1" r:id="rId1"/>
    <sheet name="Net Brix %" sheetId="2" r:id="rId2"/>
    <sheet name="Net Pol % " sheetId="3" r:id="rId3"/>
    <sheet name="Net Purity %" sheetId="4" r:id="rId4"/>
    <sheet name="Net Pol %" sheetId="5" r:id="rId5"/>
    <sheet name="Net Fibre %" sheetId="6" r:id="rId6"/>
  </sheets>
  <definedNames/>
  <calcPr fullCalcOnLoad="1"/>
</workbook>
</file>

<file path=xl/sharedStrings.xml><?xml version="1.0" encoding="utf-8"?>
<sst xmlns="http://schemas.openxmlformats.org/spreadsheetml/2006/main" count="444" uniqueCount="45">
  <si>
    <t>Treatment</t>
  </si>
  <si>
    <t>First Expressed Juice</t>
  </si>
  <si>
    <t>Brix</t>
  </si>
  <si>
    <t>Purity</t>
  </si>
  <si>
    <t>Mixed Juice</t>
  </si>
  <si>
    <t>% Pol</t>
  </si>
  <si>
    <t>Direct Cane Analysis (DCA) Knife</t>
  </si>
  <si>
    <t>Hectares</t>
  </si>
  <si>
    <t>Tones Cane</t>
  </si>
  <si>
    <t>Tons Cane/Hectare</t>
  </si>
  <si>
    <t>To</t>
  </si>
  <si>
    <t>T1</t>
  </si>
  <si>
    <t>T2</t>
  </si>
  <si>
    <t>T3</t>
  </si>
  <si>
    <t>Control</t>
  </si>
  <si>
    <t>Fusilade</t>
  </si>
  <si>
    <t>Averages</t>
  </si>
  <si>
    <t>Uitvlogt/Leonora Estate</t>
  </si>
  <si>
    <t>http://bible.cc/romans/8-14.htm</t>
  </si>
  <si>
    <t>Fusilade+ISO</t>
  </si>
  <si>
    <t>*Unverified</t>
  </si>
  <si>
    <t>Week</t>
  </si>
  <si>
    <t>Fusilade + ISO</t>
  </si>
  <si>
    <t>http://bible.cc/ephesians/3-14.htm</t>
  </si>
  <si>
    <t>Ripener</t>
  </si>
  <si>
    <t>Fusilade wk 42</t>
  </si>
  <si>
    <t>Fu + ISO wk 42</t>
  </si>
  <si>
    <t>Fiber %</t>
  </si>
  <si>
    <t>PolCan %</t>
  </si>
  <si>
    <t>Uitvlogt/Leonora Estate Guysuco, Guyana</t>
  </si>
  <si>
    <t>Standard</t>
  </si>
  <si>
    <t>Program</t>
  </si>
  <si>
    <t>Dif 50-42</t>
  </si>
  <si>
    <t>Dif 50-44</t>
  </si>
  <si>
    <t>Fusilade + 1/4 ISO + 0.27%H2O, Experimental water in mix</t>
  </si>
  <si>
    <t>Fusilade + 1/8 ISO, Experimental reduced rate ISO</t>
  </si>
  <si>
    <t>*Ton Cane</t>
  </si>
  <si>
    <t>TC/Hectare</t>
  </si>
  <si>
    <t>Pol%Cane</t>
  </si>
  <si>
    <t>Experimental Trial Flood Fields</t>
  </si>
  <si>
    <t>Net Gain</t>
  </si>
  <si>
    <t>To Fusilade</t>
  </si>
  <si>
    <t>1st Juice</t>
  </si>
  <si>
    <t>1st Expressed Juice</t>
  </si>
  <si>
    <t>DCA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</si>
</sst>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MS Reference Sans Serif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2" fillId="0" borderId="0" xfId="20" applyAlignment="1">
      <alignment/>
    </xf>
    <xf numFmtId="2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5" fillId="0" borderId="1" xfId="0" applyNumberFormat="1" applyFont="1" applyBorder="1" applyAlignment="1">
      <alignment/>
    </xf>
    <xf numFmtId="0" fontId="1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% Brix
Guysuco Treatment 1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895"/>
          <c:w val="0.81275"/>
          <c:h val="0.602"/>
        </c:manualLayout>
      </c:layout>
      <c:lineChart>
        <c:grouping val="standard"/>
        <c:varyColors val="0"/>
        <c:ser>
          <c:idx val="0"/>
          <c:order val="0"/>
          <c:tx>
            <c:strRef>
              <c:f>'Net Brix %'!$I$32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Brix %'!$H$33:$H$37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Brix %'!$I$33:$I$37</c:f>
              <c:numCache>
                <c:ptCount val="5"/>
                <c:pt idx="0">
                  <c:v>0</c:v>
                </c:pt>
                <c:pt idx="1">
                  <c:v>-0.21999999999999886</c:v>
                </c:pt>
                <c:pt idx="2">
                  <c:v>-0.14999999999999858</c:v>
                </c:pt>
                <c:pt idx="3">
                  <c:v>-0.14999999999999858</c:v>
                </c:pt>
                <c:pt idx="4">
                  <c:v>-0.14999999999999858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Brix %'!$J$32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Brix %'!$H$33:$H$37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Brix %'!$J$33:$J$37</c:f>
              <c:numCache>
                <c:ptCount val="5"/>
                <c:pt idx="0">
                  <c:v>0</c:v>
                </c:pt>
                <c:pt idx="1">
                  <c:v>0.030000000000001137</c:v>
                </c:pt>
                <c:pt idx="2">
                  <c:v>0.10000000000000142</c:v>
                </c:pt>
                <c:pt idx="3">
                  <c:v>0.10000000000000142</c:v>
                </c:pt>
                <c:pt idx="4">
                  <c:v>0.10000000000000142</c:v>
                </c:pt>
              </c:numCache>
            </c:numRef>
          </c:val>
          <c:smooth val="1"/>
        </c:ser>
        <c:marker val="1"/>
        <c:axId val="55161763"/>
        <c:axId val="26693820"/>
      </c:lineChart>
      <c:catAx>
        <c:axId val="55161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93820"/>
        <c:crosses val="autoZero"/>
        <c:auto val="1"/>
        <c:lblOffset val="100"/>
        <c:noMultiLvlLbl val="0"/>
      </c:catAx>
      <c:valAx>
        <c:axId val="26693820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61763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% Pol
Guysuco Treatment 3
1/8 Rate ISO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18575"/>
          <c:w val="0.811"/>
          <c:h val="0.60675"/>
        </c:manualLayout>
      </c:layout>
      <c:lineChart>
        <c:grouping val="standard"/>
        <c:varyColors val="0"/>
        <c:ser>
          <c:idx val="0"/>
          <c:order val="0"/>
          <c:tx>
            <c:strRef>
              <c:f>'Net Pol % '!$I$60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Pol % '!$H$61:$H$65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Pol % '!$I$61:$I$65</c:f>
              <c:numCache>
                <c:ptCount val="5"/>
                <c:pt idx="0">
                  <c:v>0</c:v>
                </c:pt>
                <c:pt idx="1">
                  <c:v>-0.24666666666666615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Pol % '!$J$60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Pol % '!$H$61:$H$65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Pol % '!$J$61:$J$65</c:f>
              <c:numCache>
                <c:ptCount val="5"/>
                <c:pt idx="0">
                  <c:v>0</c:v>
                </c:pt>
                <c:pt idx="1">
                  <c:v>-1.216666666666665</c:v>
                </c:pt>
                <c:pt idx="2">
                  <c:v>-0.9699999999999989</c:v>
                </c:pt>
                <c:pt idx="3">
                  <c:v>-0.9699999999999989</c:v>
                </c:pt>
                <c:pt idx="4">
                  <c:v>-0.9699999999999989</c:v>
                </c:pt>
              </c:numCache>
            </c:numRef>
          </c:val>
          <c:smooth val="1"/>
        </c:ser>
        <c:marker val="1"/>
        <c:axId val="31519469"/>
        <c:axId val="15239766"/>
      </c:lineChart>
      <c:catAx>
        <c:axId val="3151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39766"/>
        <c:crosses val="autoZero"/>
        <c:auto val="1"/>
        <c:lblOffset val="100"/>
        <c:noMultiLvlLbl val="0"/>
      </c:catAx>
      <c:valAx>
        <c:axId val="15239766"/>
        <c:scaling>
          <c:orientation val="minMax"/>
          <c:max val="1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19469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825"/>
          <c:y val="0.9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Gain % Pol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5"/>
          <c:y val="0.07925"/>
          <c:w val="0.81225"/>
          <c:h val="0.7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Pol % '!$B$3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Pol % '!$C$3:$E$3</c:f>
              <c:numCache>
                <c:ptCount val="3"/>
                <c:pt idx="0">
                  <c:v>13.87</c:v>
                </c:pt>
                <c:pt idx="1">
                  <c:v>9.24</c:v>
                </c:pt>
                <c:pt idx="2">
                  <c:v>14.79</c:v>
                </c:pt>
              </c:numCache>
            </c:numRef>
          </c:val>
        </c:ser>
        <c:ser>
          <c:idx val="1"/>
          <c:order val="1"/>
          <c:tx>
            <c:strRef>
              <c:f>'Net Pol % '!$B$4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Pol % '!$C$4:$E$4</c:f>
              <c:numCache>
                <c:ptCount val="3"/>
                <c:pt idx="0">
                  <c:v>14.37</c:v>
                </c:pt>
                <c:pt idx="1">
                  <c:v>9.58</c:v>
                </c:pt>
                <c:pt idx="2">
                  <c:v>14.03</c:v>
                </c:pt>
              </c:numCache>
            </c:numRef>
          </c:val>
        </c:ser>
        <c:axId val="2940167"/>
        <c:axId val="26461504"/>
      </c:barChart>
      <c:catAx>
        <c:axId val="2940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Treatment 1 Label Rates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61504"/>
        <c:crosses val="autoZero"/>
        <c:auto val="1"/>
        <c:lblOffset val="100"/>
        <c:noMultiLvlLbl val="0"/>
      </c:catAx>
      <c:valAx>
        <c:axId val="2646150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0167"/>
        <c:crossesAt val="1"/>
        <c:crossBetween val="between"/>
        <c:dispUnits/>
        <c:majorUnit val="4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75"/>
          <c:y val="0.9085"/>
          <c:w val="0.6117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Gain % Pol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87"/>
          <c:w val="0.813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Pol % '!$B$15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Pol % '!$C$15:$E$15</c:f>
              <c:numCache>
                <c:ptCount val="3"/>
                <c:pt idx="0">
                  <c:v>14.363333333333332</c:v>
                </c:pt>
                <c:pt idx="1">
                  <c:v>9.296666666666667</c:v>
                </c:pt>
                <c:pt idx="2">
                  <c:v>14.75</c:v>
                </c:pt>
              </c:numCache>
            </c:numRef>
          </c:val>
        </c:ser>
        <c:ser>
          <c:idx val="1"/>
          <c:order val="1"/>
          <c:tx>
            <c:strRef>
              <c:f>'Net Pol % '!$B$16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Pol % '!$C$16:$E$16</c:f>
              <c:numCache>
                <c:ptCount val="3"/>
                <c:pt idx="0">
                  <c:v>15.203333333333333</c:v>
                </c:pt>
                <c:pt idx="1">
                  <c:v>9.806666666666667</c:v>
                </c:pt>
                <c:pt idx="2">
                  <c:v>15.51</c:v>
                </c:pt>
              </c:numCache>
            </c:numRef>
          </c:val>
        </c:ser>
        <c:axId val="36826945"/>
        <c:axId val="63007050"/>
      </c:barChart>
      <c:catAx>
        <c:axId val="36826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All Treatments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07050"/>
        <c:crosses val="autoZero"/>
        <c:auto val="1"/>
        <c:lblOffset val="100"/>
        <c:noMultiLvlLbl val="0"/>
      </c:catAx>
      <c:valAx>
        <c:axId val="6300705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26945"/>
        <c:crossesAt val="1"/>
        <c:crossBetween val="between"/>
        <c:dispUnits/>
        <c:majorUnit val="4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"/>
          <c:y val="0.9185"/>
          <c:w val="0.6097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Gain % Pol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7875"/>
          <c:w val="0.813"/>
          <c:h val="0.7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Pol % '!$B$3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Pol % '!$C$6:$E$6</c:f>
              <c:numCache>
                <c:ptCount val="3"/>
                <c:pt idx="0">
                  <c:v>13.85</c:v>
                </c:pt>
                <c:pt idx="1">
                  <c:v>9.25</c:v>
                </c:pt>
                <c:pt idx="2">
                  <c:v>14.51</c:v>
                </c:pt>
              </c:numCache>
            </c:numRef>
          </c:val>
        </c:ser>
        <c:ser>
          <c:idx val="1"/>
          <c:order val="1"/>
          <c:tx>
            <c:strRef>
              <c:f>'Net Pol % '!$B$7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Pol % '!$C$7:$E$7</c:f>
              <c:numCache>
                <c:ptCount val="3"/>
                <c:pt idx="0">
                  <c:v>15.44</c:v>
                </c:pt>
                <c:pt idx="1">
                  <c:v>9.71</c:v>
                </c:pt>
                <c:pt idx="2">
                  <c:v>16.2</c:v>
                </c:pt>
              </c:numCache>
            </c:numRef>
          </c:val>
        </c:ser>
        <c:axId val="30192539"/>
        <c:axId val="3297396"/>
      </c:barChart>
      <c:catAx>
        <c:axId val="30192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Treatment 2 Experimental ISO + H20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7396"/>
        <c:crosses val="autoZero"/>
        <c:auto val="1"/>
        <c:lblOffset val="100"/>
        <c:noMultiLvlLbl val="0"/>
      </c:catAx>
      <c:valAx>
        <c:axId val="329739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92539"/>
        <c:crossesAt val="1"/>
        <c:crossBetween val="between"/>
        <c:dispUnits/>
        <c:majorUnit val="4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"/>
          <c:y val="0.909"/>
          <c:w val="0.6097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Gain % Pol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7275"/>
          <c:w val="0.813"/>
          <c:h val="0.7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Pol % '!$B$3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Pol % '!$C$9:$E$9</c:f>
              <c:numCache>
                <c:ptCount val="3"/>
                <c:pt idx="0">
                  <c:v>15.37</c:v>
                </c:pt>
                <c:pt idx="1">
                  <c:v>9.4</c:v>
                </c:pt>
                <c:pt idx="2">
                  <c:v>14.95</c:v>
                </c:pt>
              </c:numCache>
            </c:numRef>
          </c:val>
        </c:ser>
        <c:ser>
          <c:idx val="1"/>
          <c:order val="1"/>
          <c:tx>
            <c:strRef>
              <c:f>'Net Pol % '!$B$10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Pol % '!$C$10:$E$10</c:f>
              <c:numCache>
                <c:ptCount val="3"/>
                <c:pt idx="0">
                  <c:v>15.8</c:v>
                </c:pt>
                <c:pt idx="1">
                  <c:v>10.13</c:v>
                </c:pt>
                <c:pt idx="2">
                  <c:v>16.3</c:v>
                </c:pt>
              </c:numCache>
            </c:numRef>
          </c:val>
        </c:ser>
        <c:axId val="29676565"/>
        <c:axId val="65762494"/>
      </c:barChart>
      <c:catAx>
        <c:axId val="29676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Treatment 3   ISO 1/8 Rate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62494"/>
        <c:crosses val="autoZero"/>
        <c:auto val="1"/>
        <c:lblOffset val="100"/>
        <c:noMultiLvlLbl val="0"/>
      </c:catAx>
      <c:valAx>
        <c:axId val="6576249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76565"/>
        <c:crossesAt val="1"/>
        <c:crossBetween val="between"/>
        <c:dispUnits/>
        <c:majorUnit val="4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"/>
          <c:y val="0.909"/>
          <c:w val="0.6097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% Purity
Guysuco Treatment 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8475"/>
          <c:w val="0.81275"/>
          <c:h val="0.60675"/>
        </c:manualLayout>
      </c:layout>
      <c:lineChart>
        <c:grouping val="standard"/>
        <c:varyColors val="0"/>
        <c:ser>
          <c:idx val="0"/>
          <c:order val="0"/>
          <c:tx>
            <c:strRef>
              <c:f>'Net Purity %'!$I$32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Purity %'!$H$33:$H$37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Purity %'!$I$33:$I$37</c:f>
              <c:numCache>
                <c:ptCount val="5"/>
                <c:pt idx="0">
                  <c:v>0</c:v>
                </c:pt>
                <c:pt idx="1">
                  <c:v>0.23333333333333428</c:v>
                </c:pt>
                <c:pt idx="2">
                  <c:v>-0.36666666666667425</c:v>
                </c:pt>
                <c:pt idx="3">
                  <c:v>-0.36666666666667425</c:v>
                </c:pt>
                <c:pt idx="4">
                  <c:v>-0.36666666666667425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Purity %'!$J$32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Purity %'!$H$33:$H$37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Purity %'!$J$33:$J$37</c:f>
              <c:numCache>
                <c:ptCount val="5"/>
                <c:pt idx="0">
                  <c:v>0</c:v>
                </c:pt>
                <c:pt idx="1">
                  <c:v>-0.19666666666665833</c:v>
                </c:pt>
                <c:pt idx="2">
                  <c:v>-0.7966666666666669</c:v>
                </c:pt>
                <c:pt idx="3">
                  <c:v>-0.7966666666666669</c:v>
                </c:pt>
                <c:pt idx="4">
                  <c:v>-0.7966666666666669</c:v>
                </c:pt>
              </c:numCache>
            </c:numRef>
          </c:val>
          <c:smooth val="1"/>
        </c:ser>
        <c:marker val="1"/>
        <c:axId val="54991535"/>
        <c:axId val="25161768"/>
      </c:lineChart>
      <c:catAx>
        <c:axId val="54991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61768"/>
        <c:crosses val="autoZero"/>
        <c:auto val="1"/>
        <c:lblOffset val="100"/>
        <c:noMultiLvlLbl val="0"/>
      </c:catAx>
      <c:valAx>
        <c:axId val="25161768"/>
        <c:scaling>
          <c:orientation val="minMax"/>
          <c:max val="0.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Purity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91535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65"/>
          <c:y val="0.9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% Purity
Guysuco Treatment 2
Experimental ISO + H20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24525"/>
          <c:w val="0.813"/>
          <c:h val="0.54725"/>
        </c:manualLayout>
      </c:layout>
      <c:lineChart>
        <c:grouping val="standard"/>
        <c:varyColors val="0"/>
        <c:ser>
          <c:idx val="0"/>
          <c:order val="0"/>
          <c:tx>
            <c:strRef>
              <c:f>'Net Purity %'!$I$46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Purity %'!$H$47:$H$51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Purity %'!$I$47:$I$51</c:f>
              <c:numCache>
                <c:ptCount val="5"/>
                <c:pt idx="0">
                  <c:v>0</c:v>
                </c:pt>
                <c:pt idx="1">
                  <c:v>0.4700000000000131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Purity %'!$J$46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Purity %'!$H$47:$H$51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Purity %'!$J$47:$J$51</c:f>
              <c:numCache>
                <c:ptCount val="5"/>
                <c:pt idx="0">
                  <c:v>0</c:v>
                </c:pt>
                <c:pt idx="1">
                  <c:v>0.09000000000001762</c:v>
                </c:pt>
                <c:pt idx="2">
                  <c:v>-0.37999999999999545</c:v>
                </c:pt>
                <c:pt idx="3">
                  <c:v>-0.37999999999999545</c:v>
                </c:pt>
                <c:pt idx="4">
                  <c:v>-0.37999999999999545</c:v>
                </c:pt>
              </c:numCache>
            </c:numRef>
          </c:val>
          <c:smooth val="1"/>
        </c:ser>
        <c:marker val="1"/>
        <c:axId val="25129321"/>
        <c:axId val="24837298"/>
      </c:lineChart>
      <c:catAx>
        <c:axId val="25129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37298"/>
        <c:crosses val="autoZero"/>
        <c:auto val="1"/>
        <c:lblOffset val="100"/>
        <c:noMultiLvlLbl val="0"/>
      </c:catAx>
      <c:valAx>
        <c:axId val="24837298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Purity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29321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"/>
          <c:y val="0.9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% Purity
Guysuco Treatment 3
1/8 Rate ISO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2735"/>
          <c:w val="0.811"/>
          <c:h val="0.51875"/>
        </c:manualLayout>
      </c:layout>
      <c:lineChart>
        <c:grouping val="standard"/>
        <c:varyColors val="0"/>
        <c:ser>
          <c:idx val="0"/>
          <c:order val="0"/>
          <c:tx>
            <c:strRef>
              <c:f>'Net Purity %'!$I$60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Purity %'!$H$61:$H$65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Purity %'!$I$61:$I$65</c:f>
              <c:numCache>
                <c:ptCount val="5"/>
                <c:pt idx="0">
                  <c:v>0</c:v>
                </c:pt>
                <c:pt idx="1">
                  <c:v>-1.0699999999999932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Purity %'!$J$60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Purity %'!$H$61:$H$65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Purity %'!$J$61:$J$65</c:f>
              <c:numCache>
                <c:ptCount val="5"/>
                <c:pt idx="0">
                  <c:v>0</c:v>
                </c:pt>
                <c:pt idx="1">
                  <c:v>-4.109999999999999</c:v>
                </c:pt>
                <c:pt idx="2">
                  <c:v>-3.0400000000000063</c:v>
                </c:pt>
                <c:pt idx="3">
                  <c:v>-3.0400000000000063</c:v>
                </c:pt>
                <c:pt idx="4">
                  <c:v>-3.0400000000000063</c:v>
                </c:pt>
              </c:numCache>
            </c:numRef>
          </c:val>
          <c:smooth val="1"/>
        </c:ser>
        <c:marker val="1"/>
        <c:axId val="22209091"/>
        <c:axId val="65664092"/>
      </c:lineChart>
      <c:catAx>
        <c:axId val="22209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64092"/>
        <c:crosses val="autoZero"/>
        <c:auto val="1"/>
        <c:lblOffset val="100"/>
        <c:noMultiLvlLbl val="0"/>
      </c:catAx>
      <c:valAx>
        <c:axId val="65664092"/>
        <c:scaling>
          <c:orientation val="minMax"/>
          <c:max val="1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Purity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09091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625"/>
          <c:y val="0.9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Gain % Purity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5"/>
          <c:y val="0.067"/>
          <c:w val="0.81225"/>
          <c:h val="0.7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Purity %'!$B$3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Purity %'!$C$3:$E$3</c:f>
              <c:numCache>
                <c:ptCount val="3"/>
                <c:pt idx="0">
                  <c:v>83.99</c:v>
                </c:pt>
                <c:pt idx="1">
                  <c:v>82.39</c:v>
                </c:pt>
                <c:pt idx="2">
                  <c:v>82.35</c:v>
                </c:pt>
              </c:numCache>
            </c:numRef>
          </c:val>
        </c:ser>
        <c:ser>
          <c:idx val="1"/>
          <c:order val="1"/>
          <c:tx>
            <c:strRef>
              <c:f>'Net Purity %'!$B$4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Purity %'!$C$4:$E$4</c:f>
              <c:numCache>
                <c:ptCount val="3"/>
                <c:pt idx="0">
                  <c:v>84.51</c:v>
                </c:pt>
                <c:pt idx="1">
                  <c:v>82.34</c:v>
                </c:pt>
                <c:pt idx="2">
                  <c:v>82.78</c:v>
                </c:pt>
              </c:numCache>
            </c:numRef>
          </c:val>
        </c:ser>
        <c:axId val="54105917"/>
        <c:axId val="17191206"/>
      </c:barChart>
      <c:catAx>
        <c:axId val="54105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Treatment 1 Label Rates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91206"/>
        <c:crosses val="autoZero"/>
        <c:auto val="1"/>
        <c:lblOffset val="100"/>
        <c:noMultiLvlLbl val="0"/>
      </c:catAx>
      <c:valAx>
        <c:axId val="1719120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Purity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05917"/>
        <c:crossesAt val="1"/>
        <c:crossBetween val="between"/>
        <c:dispUnits/>
        <c:majorUnit val="20"/>
        <c:minorUnit val="10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5"/>
          <c:y val="0.9085"/>
          <c:w val="0.6117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Gain % Purity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76"/>
          <c:w val="0.813"/>
          <c:h val="0.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Purity %'!$B$15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Purity %'!$C$15:$E$15</c:f>
              <c:numCache>
                <c:ptCount val="3"/>
                <c:pt idx="0">
                  <c:v>83.64</c:v>
                </c:pt>
                <c:pt idx="1">
                  <c:v>82.05</c:v>
                </c:pt>
                <c:pt idx="2">
                  <c:v>84.59333333333332</c:v>
                </c:pt>
              </c:numCache>
            </c:numRef>
          </c:val>
        </c:ser>
        <c:ser>
          <c:idx val="1"/>
          <c:order val="1"/>
          <c:tx>
            <c:strRef>
              <c:f>'Net Purity %'!$B$16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Purity %'!$C$16:$E$16</c:f>
              <c:numCache>
                <c:ptCount val="3"/>
                <c:pt idx="0">
                  <c:v>84.92</c:v>
                </c:pt>
                <c:pt idx="1">
                  <c:v>83.01666666666667</c:v>
                </c:pt>
                <c:pt idx="2">
                  <c:v>85.86666666666667</c:v>
                </c:pt>
              </c:numCache>
            </c:numRef>
          </c:val>
        </c:ser>
        <c:axId val="20503127"/>
        <c:axId val="50310416"/>
      </c:barChart>
      <c:catAx>
        <c:axId val="20503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All Treatments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10416"/>
        <c:crosses val="autoZero"/>
        <c:auto val="1"/>
        <c:lblOffset val="100"/>
        <c:noMultiLvlLbl val="0"/>
      </c:catAx>
      <c:valAx>
        <c:axId val="5031041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Purity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03127"/>
        <c:crossesAt val="1"/>
        <c:crossBetween val="between"/>
        <c:dispUnits/>
        <c:majorUnit val="20"/>
        <c:minorUnit val="10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15"/>
          <c:y val="0.9185"/>
          <c:w val="0.6097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% Brix
Guysuco Treatment 2
Experimental ISO + H20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18875"/>
          <c:w val="0.813"/>
          <c:h val="0.60375"/>
        </c:manualLayout>
      </c:layout>
      <c:lineChart>
        <c:grouping val="standard"/>
        <c:varyColors val="0"/>
        <c:ser>
          <c:idx val="0"/>
          <c:order val="0"/>
          <c:tx>
            <c:strRef>
              <c:f>'Net Brix %'!$I$46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Brix %'!$H$47:$H$51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Brix %'!$I$47:$I$51</c:f>
              <c:numCache>
                <c:ptCount val="5"/>
                <c:pt idx="0">
                  <c:v>0</c:v>
                </c:pt>
                <c:pt idx="1">
                  <c:v>0.10999999999999943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Brix %'!$J$46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Brix %'!$H$47:$H$51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Brix %'!$J$47:$J$51</c:f>
              <c:numCache>
                <c:ptCount val="5"/>
                <c:pt idx="0">
                  <c:v>0</c:v>
                </c:pt>
                <c:pt idx="1">
                  <c:v>0.6899999999999977</c:v>
                </c:pt>
                <c:pt idx="2">
                  <c:v>0.5799999999999983</c:v>
                </c:pt>
                <c:pt idx="3">
                  <c:v>0.5799999999999983</c:v>
                </c:pt>
                <c:pt idx="4">
                  <c:v>0.5799999999999983</c:v>
                </c:pt>
              </c:numCache>
            </c:numRef>
          </c:val>
          <c:smooth val="1"/>
        </c:ser>
        <c:marker val="1"/>
        <c:axId val="38917789"/>
        <c:axId val="14715782"/>
      </c:lineChart>
      <c:catAx>
        <c:axId val="38917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15782"/>
        <c:crosses val="autoZero"/>
        <c:auto val="1"/>
        <c:lblOffset val="100"/>
        <c:noMultiLvlLbl val="0"/>
      </c:catAx>
      <c:valAx>
        <c:axId val="14715782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7789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675"/>
          <c:y val="0.9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Gain % Purity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8475"/>
          <c:w val="0.813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Purity %'!$B$3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Purity %'!$C$6:$E$6</c:f>
              <c:numCache>
                <c:ptCount val="3"/>
                <c:pt idx="0">
                  <c:v>84.3</c:v>
                </c:pt>
                <c:pt idx="1">
                  <c:v>82.73</c:v>
                </c:pt>
                <c:pt idx="2">
                  <c:v>82.97</c:v>
                </c:pt>
              </c:numCache>
            </c:numRef>
          </c:val>
        </c:ser>
        <c:ser>
          <c:idx val="1"/>
          <c:order val="1"/>
          <c:tx>
            <c:strRef>
              <c:f>'Net Purity %'!$B$4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Purity %'!$C$7:$E$7</c:f>
              <c:numCache>
                <c:ptCount val="3"/>
                <c:pt idx="0">
                  <c:v>83.91</c:v>
                </c:pt>
                <c:pt idx="1">
                  <c:v>82.29</c:v>
                </c:pt>
                <c:pt idx="2">
                  <c:v>85.26</c:v>
                </c:pt>
              </c:numCache>
            </c:numRef>
          </c:val>
        </c:ser>
        <c:axId val="50140561"/>
        <c:axId val="48611866"/>
      </c:barChart>
      <c:catAx>
        <c:axId val="50140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Treatment 2 Experimental ISO + H20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11866"/>
        <c:crosses val="autoZero"/>
        <c:auto val="1"/>
        <c:lblOffset val="100"/>
        <c:noMultiLvlLbl val="0"/>
      </c:catAx>
      <c:valAx>
        <c:axId val="4861186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Purity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40561"/>
        <c:crossesAt val="1"/>
        <c:crossBetween val="between"/>
        <c:dispUnits/>
        <c:majorUnit val="20"/>
        <c:minorUnit val="10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15"/>
          <c:y val="0.909"/>
          <c:w val="0.6097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Gain % Purity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7875"/>
          <c:w val="0.813"/>
          <c:h val="0.7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Purity %'!$B$3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Purity %'!$C$9:$E$9</c:f>
              <c:numCache>
                <c:ptCount val="3"/>
                <c:pt idx="0">
                  <c:v>82.63</c:v>
                </c:pt>
                <c:pt idx="1">
                  <c:v>81.03</c:v>
                </c:pt>
                <c:pt idx="2">
                  <c:v>88.46</c:v>
                </c:pt>
              </c:numCache>
            </c:numRef>
          </c:val>
        </c:ser>
        <c:ser>
          <c:idx val="1"/>
          <c:order val="1"/>
          <c:tx>
            <c:strRef>
              <c:f>'Net Purity %'!$B$4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Purity %'!$C$10:$E$10</c:f>
              <c:numCache>
                <c:ptCount val="3"/>
                <c:pt idx="0">
                  <c:v>86.34</c:v>
                </c:pt>
                <c:pt idx="1">
                  <c:v>84.42</c:v>
                </c:pt>
                <c:pt idx="2">
                  <c:v>89.56</c:v>
                </c:pt>
              </c:numCache>
            </c:numRef>
          </c:val>
        </c:ser>
        <c:axId val="34853611"/>
        <c:axId val="45247044"/>
      </c:barChart>
      <c:catAx>
        <c:axId val="34853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Treatment 3   ISO 1/8 Rate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47044"/>
        <c:crosses val="autoZero"/>
        <c:auto val="1"/>
        <c:lblOffset val="100"/>
        <c:noMultiLvlLbl val="0"/>
      </c:catAx>
      <c:valAx>
        <c:axId val="452470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Purity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53611"/>
        <c:crossesAt val="1"/>
        <c:crossBetween val="between"/>
        <c:dispUnits/>
        <c:majorUnit val="20"/>
        <c:minorUnit val="10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15"/>
          <c:y val="0.909"/>
          <c:w val="0.6097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% Pol
Guysuco Treatment 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8475"/>
          <c:w val="0.81275"/>
          <c:h val="0.60675"/>
        </c:manualLayout>
      </c:layout>
      <c:lineChart>
        <c:grouping val="standard"/>
        <c:varyColors val="0"/>
        <c:ser>
          <c:idx val="0"/>
          <c:order val="0"/>
          <c:tx>
            <c:strRef>
              <c:f>'Net Pol %'!$I$32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Pol %'!$H$33:$H$37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Pol %'!$I$33:$I$37</c:f>
              <c:numCache>
                <c:ptCount val="5"/>
                <c:pt idx="0">
                  <c:v>0</c:v>
                </c:pt>
                <c:pt idx="1">
                  <c:v>0.10999999999999943</c:v>
                </c:pt>
                <c:pt idx="2">
                  <c:v>0.10999999999999943</c:v>
                </c:pt>
                <c:pt idx="3">
                  <c:v>0.10999999999999943</c:v>
                </c:pt>
                <c:pt idx="4">
                  <c:v>0.10999999999999943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Pol %'!$J$32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Pol %'!$H$33:$H$37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Pol %'!$J$33:$J$37</c:f>
              <c:numCache>
                <c:ptCount val="5"/>
                <c:pt idx="0">
                  <c:v>0</c:v>
                </c:pt>
                <c:pt idx="1">
                  <c:v>0.41999999999999993</c:v>
                </c:pt>
                <c:pt idx="2">
                  <c:v>0.41999999999999993</c:v>
                </c:pt>
                <c:pt idx="3">
                  <c:v>0.41999999999999993</c:v>
                </c:pt>
                <c:pt idx="4">
                  <c:v>0.41999999999999993</c:v>
                </c:pt>
              </c:numCache>
            </c:numRef>
          </c:val>
          <c:smooth val="1"/>
        </c:ser>
        <c:marker val="1"/>
        <c:axId val="4570213"/>
        <c:axId val="41131918"/>
      </c:lineChart>
      <c:catAx>
        <c:axId val="4570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31918"/>
        <c:crosses val="autoZero"/>
        <c:auto val="1"/>
        <c:lblOffset val="100"/>
        <c:noMultiLvlLbl val="0"/>
      </c:catAx>
      <c:valAx>
        <c:axId val="41131918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0213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65"/>
          <c:y val="0.9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% Pol
Guysuco Treatment 2
Experimental ISO + H20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28275"/>
          <c:w val="0.813"/>
          <c:h val="0.50975"/>
        </c:manualLayout>
      </c:layout>
      <c:lineChart>
        <c:grouping val="standard"/>
        <c:varyColors val="0"/>
        <c:ser>
          <c:idx val="0"/>
          <c:order val="0"/>
          <c:tx>
            <c:strRef>
              <c:f>'Net Pol %'!$I$46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Pol %'!$H$47:$H$51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Pol %'!$I$47:$I$51</c:f>
              <c:numCache>
                <c:ptCount val="5"/>
                <c:pt idx="0">
                  <c:v>0</c:v>
                </c:pt>
                <c:pt idx="1">
                  <c:v>0.10999999999999943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Pol %'!$J$46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Pol %'!$H$47:$H$51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Pol %'!$J$47:$J$51</c:f>
              <c:numCache>
                <c:ptCount val="5"/>
                <c:pt idx="0">
                  <c:v>0</c:v>
                </c:pt>
                <c:pt idx="1">
                  <c:v>0.9599999999999991</c:v>
                </c:pt>
                <c:pt idx="2">
                  <c:v>0.8499999999999996</c:v>
                </c:pt>
                <c:pt idx="3">
                  <c:v>0.8499999999999996</c:v>
                </c:pt>
                <c:pt idx="4">
                  <c:v>0.8499999999999996</c:v>
                </c:pt>
              </c:numCache>
            </c:numRef>
          </c:val>
          <c:smooth val="1"/>
        </c:ser>
        <c:marker val="1"/>
        <c:axId val="34642943"/>
        <c:axId val="43351032"/>
      </c:lineChart>
      <c:catAx>
        <c:axId val="34642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51032"/>
        <c:crosses val="autoZero"/>
        <c:auto val="1"/>
        <c:lblOffset val="100"/>
        <c:noMultiLvlLbl val="0"/>
      </c:catAx>
      <c:valAx>
        <c:axId val="43351032"/>
        <c:scaling>
          <c:orientation val="minMax"/>
          <c:max val="1.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42943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575"/>
          <c:y val="0.901"/>
          <c:w val="0.64625"/>
          <c:h val="0.0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% Pol
Guysuco Treatment 3
1/8 Rate ISO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26875"/>
          <c:w val="0.811"/>
          <c:h val="0.5235"/>
        </c:manualLayout>
      </c:layout>
      <c:lineChart>
        <c:grouping val="standard"/>
        <c:varyColors val="0"/>
        <c:ser>
          <c:idx val="0"/>
          <c:order val="0"/>
          <c:tx>
            <c:strRef>
              <c:f>'Net Pol %'!$I$60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Pol %'!$H$61:$H$65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Pol %'!$I$61:$I$65</c:f>
              <c:numCache>
                <c:ptCount val="5"/>
                <c:pt idx="0">
                  <c:v>0</c:v>
                </c:pt>
                <c:pt idx="1">
                  <c:v>-0.10999999999999943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Pol %'!$J$60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Pol %'!$H$61:$H$65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Pol %'!$J$61:$J$65</c:f>
              <c:numCache>
                <c:ptCount val="5"/>
                <c:pt idx="0">
                  <c:v>0</c:v>
                </c:pt>
                <c:pt idx="1">
                  <c:v>0.21000000000000085</c:v>
                </c:pt>
                <c:pt idx="2">
                  <c:v>0.3200000000000003</c:v>
                </c:pt>
                <c:pt idx="3">
                  <c:v>0.3200000000000003</c:v>
                </c:pt>
                <c:pt idx="4">
                  <c:v>0.3200000000000003</c:v>
                </c:pt>
              </c:numCache>
            </c:numRef>
          </c:val>
          <c:smooth val="1"/>
        </c:ser>
        <c:marker val="1"/>
        <c:axId val="54614969"/>
        <c:axId val="21772674"/>
      </c:lineChart>
      <c:catAx>
        <c:axId val="54614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72674"/>
        <c:crosses val="autoZero"/>
        <c:auto val="1"/>
        <c:lblOffset val="100"/>
        <c:noMultiLvlLbl val="0"/>
      </c:catAx>
      <c:valAx>
        <c:axId val="21772674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14969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625"/>
          <c:y val="0.9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Gain Pol % Cane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5"/>
          <c:y val="0.08525"/>
          <c:w val="0.81225"/>
          <c:h val="0.7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Pol %'!$B$3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'Net Pol %'!$D$5</c:f>
              <c:numCache>
                <c:ptCount val="1"/>
              </c:numCache>
            </c:numRef>
          </c:cat>
          <c:val>
            <c:numRef>
              <c:f>'Net Pol %'!$C$3</c:f>
              <c:numCache>
                <c:ptCount val="1"/>
                <c:pt idx="0">
                  <c:v>12.87</c:v>
                </c:pt>
              </c:numCache>
            </c:numRef>
          </c:val>
        </c:ser>
        <c:ser>
          <c:idx val="1"/>
          <c:order val="1"/>
          <c:tx>
            <c:strRef>
              <c:f>'Net Pol %'!$B$4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'Net Pol %'!$D$5</c:f>
              <c:numCache>
                <c:ptCount val="1"/>
              </c:numCache>
            </c:numRef>
          </c:cat>
          <c:val>
            <c:numRef>
              <c:f>'Net Pol %'!$C$4</c:f>
              <c:numCache>
                <c:ptCount val="1"/>
                <c:pt idx="0">
                  <c:v>12.13</c:v>
                </c:pt>
              </c:numCache>
            </c:numRef>
          </c:val>
        </c:ser>
        <c:axId val="61736339"/>
        <c:axId val="18756140"/>
      </c:barChart>
      <c:catAx>
        <c:axId val="61736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Treatment 1 Label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56140"/>
        <c:crosses val="autoZero"/>
        <c:auto val="1"/>
        <c:lblOffset val="100"/>
        <c:noMultiLvlLbl val="0"/>
      </c:catAx>
      <c:valAx>
        <c:axId val="1875614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 Cane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36339"/>
        <c:crossesAt val="1"/>
        <c:crossBetween val="between"/>
        <c:dispUnits/>
        <c:majorUnit val="4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75"/>
          <c:y val="0.9085"/>
          <c:w val="0.6117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Gain Pol % Cane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7075"/>
          <c:w val="0.813"/>
          <c:h val="0.75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'Net Pol %'!$B$15</c:f>
              <c:strCache>
                <c:ptCount val="1"/>
                <c:pt idx="0">
                  <c:v>Fusilade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'Net Pol %'!$D$14</c:f>
              <c:numCache>
                <c:ptCount val="1"/>
              </c:numCache>
            </c:numRef>
          </c:cat>
          <c:val>
            <c:numRef>
              <c:f>'Net Pol %'!$C$15</c:f>
              <c:numCache>
                <c:ptCount val="1"/>
                <c:pt idx="0">
                  <c:v>12.833333333333334</c:v>
                </c:pt>
              </c:numCache>
            </c:numRef>
          </c:val>
        </c:ser>
        <c:ser>
          <c:idx val="0"/>
          <c:order val="1"/>
          <c:tx>
            <c:strRef>
              <c:f>'Net Pol %'!$B$16</c:f>
              <c:strCache>
                <c:ptCount val="1"/>
                <c:pt idx="0">
                  <c:v>Fusilade + ISO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'Net Pol %'!$D$14</c:f>
              <c:numCache>
                <c:ptCount val="1"/>
              </c:numCache>
            </c:numRef>
          </c:cat>
          <c:val>
            <c:numRef>
              <c:f>'Net Pol %'!$C$16</c:f>
              <c:numCache>
                <c:ptCount val="1"/>
                <c:pt idx="0">
                  <c:v>13.543333333333335</c:v>
                </c:pt>
              </c:numCache>
            </c:numRef>
          </c:val>
        </c:ser>
        <c:axId val="34587533"/>
        <c:axId val="42852342"/>
      </c:barChart>
      <c:catAx>
        <c:axId val="3458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 All Treatment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52342"/>
        <c:crosses val="autoZero"/>
        <c:auto val="1"/>
        <c:lblOffset val="100"/>
        <c:noMultiLvlLbl val="0"/>
      </c:catAx>
      <c:valAx>
        <c:axId val="4285234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87533"/>
        <c:crossesAt val="1"/>
        <c:crossBetween val="between"/>
        <c:dispUnits/>
        <c:majorUnit val="4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"/>
          <c:y val="0.9185"/>
          <c:w val="0.6097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Gain Pol % Cane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91"/>
          <c:w val="0.813"/>
          <c:h val="0.7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Pol %'!$B$3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'Net Pol %'!$D$5</c:f>
              <c:numCache>
                <c:ptCount val="1"/>
              </c:numCache>
            </c:numRef>
          </c:cat>
          <c:val>
            <c:numRef>
              <c:f>'Net Pol %'!$C$6</c:f>
              <c:numCache>
                <c:ptCount val="1"/>
                <c:pt idx="0">
                  <c:v>12.64</c:v>
                </c:pt>
              </c:numCache>
            </c:numRef>
          </c:val>
        </c:ser>
        <c:ser>
          <c:idx val="1"/>
          <c:order val="1"/>
          <c:tx>
            <c:strRef>
              <c:f>'Net Pol %'!$B$7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'Net Pol %'!$D$5</c:f>
              <c:numCache>
                <c:ptCount val="1"/>
              </c:numCache>
            </c:numRef>
          </c:cat>
          <c:val>
            <c:numRef>
              <c:f>'Net Pol %'!$C$7</c:f>
              <c:numCache>
                <c:ptCount val="1"/>
                <c:pt idx="0">
                  <c:v>14.07</c:v>
                </c:pt>
              </c:numCache>
            </c:numRef>
          </c:val>
        </c:ser>
        <c:axId val="50126759"/>
        <c:axId val="48487648"/>
      </c:barChart>
      <c:catAx>
        <c:axId val="50126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Treatment 2  ISO +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87648"/>
        <c:crosses val="autoZero"/>
        <c:auto val="1"/>
        <c:lblOffset val="100"/>
        <c:noMultiLvlLbl val="0"/>
      </c:catAx>
      <c:valAx>
        <c:axId val="4848764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 Cane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26759"/>
        <c:crossesAt val="1"/>
        <c:crossBetween val="between"/>
        <c:dispUnits/>
        <c:majorUnit val="4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"/>
          <c:y val="0.909"/>
          <c:w val="0.6097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Gain Pol % Cane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91"/>
          <c:w val="0.813"/>
          <c:h val="0.7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Pol %'!$B$9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'Net Pol %'!$D$5</c:f>
              <c:numCache>
                <c:ptCount val="1"/>
              </c:numCache>
            </c:numRef>
          </c:cat>
          <c:val>
            <c:numRef>
              <c:f>'Net Pol %'!$C$9</c:f>
              <c:numCache>
                <c:ptCount val="1"/>
                <c:pt idx="0">
                  <c:v>12.99</c:v>
                </c:pt>
              </c:numCache>
            </c:numRef>
          </c:val>
        </c:ser>
        <c:ser>
          <c:idx val="1"/>
          <c:order val="1"/>
          <c:tx>
            <c:strRef>
              <c:f>'Net Pol %'!$B$10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'Net Pol %'!$D$5</c:f>
              <c:numCache>
                <c:ptCount val="1"/>
              </c:numCache>
            </c:numRef>
          </c:cat>
          <c:val>
            <c:numRef>
              <c:f>'Net Pol %'!$C$10</c:f>
              <c:numCache>
                <c:ptCount val="1"/>
                <c:pt idx="0">
                  <c:v>14.43</c:v>
                </c:pt>
              </c:numCache>
            </c:numRef>
          </c:val>
        </c:ser>
        <c:axId val="33735649"/>
        <c:axId val="35185386"/>
      </c:barChart>
      <c:catAx>
        <c:axId val="33735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Treatment 3   ISO 1/8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85386"/>
        <c:crosses val="autoZero"/>
        <c:auto val="1"/>
        <c:lblOffset val="100"/>
        <c:noMultiLvlLbl val="0"/>
      </c:catAx>
      <c:valAx>
        <c:axId val="3518538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 Cane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35649"/>
        <c:crossesAt val="1"/>
        <c:crossBetween val="between"/>
        <c:dispUnits/>
        <c:majorUnit val="4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"/>
          <c:y val="0.909"/>
          <c:w val="0.6097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% Fibre
Guysuco Treatment 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7525"/>
          <c:w val="0.81275"/>
          <c:h val="0.616"/>
        </c:manualLayout>
      </c:layout>
      <c:lineChart>
        <c:grouping val="standard"/>
        <c:varyColors val="0"/>
        <c:ser>
          <c:idx val="0"/>
          <c:order val="0"/>
          <c:tx>
            <c:strRef>
              <c:f>'Net Fibre %'!$I$32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Fibre %'!$H$33:$H$37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Fibre %'!$I$33:$I$37</c:f>
              <c:numCache>
                <c:ptCount val="5"/>
                <c:pt idx="0">
                  <c:v>0</c:v>
                </c:pt>
                <c:pt idx="1">
                  <c:v>0.14333333333333442</c:v>
                </c:pt>
                <c:pt idx="2">
                  <c:v>0.07333333333333236</c:v>
                </c:pt>
                <c:pt idx="3">
                  <c:v>0.07333333333333236</c:v>
                </c:pt>
                <c:pt idx="4">
                  <c:v>0.07333333333333236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Fibre %'!$J$32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Fibre %'!$H$33:$H$37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Fibre %'!$J$33:$J$37</c:f>
              <c:numCache>
                <c:ptCount val="5"/>
                <c:pt idx="0">
                  <c:v>0</c:v>
                </c:pt>
                <c:pt idx="1">
                  <c:v>-0.466666666666665</c:v>
                </c:pt>
                <c:pt idx="2">
                  <c:v>-0.5366666666666671</c:v>
                </c:pt>
                <c:pt idx="3">
                  <c:v>-0.5366666666666671</c:v>
                </c:pt>
                <c:pt idx="4">
                  <c:v>-0.5366666666666671</c:v>
                </c:pt>
              </c:numCache>
            </c:numRef>
          </c:val>
          <c:smooth val="1"/>
        </c:ser>
        <c:marker val="1"/>
        <c:axId val="48233019"/>
        <c:axId val="31443988"/>
      </c:lineChart>
      <c:catAx>
        <c:axId val="48233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43988"/>
        <c:crosses val="autoZero"/>
        <c:auto val="1"/>
        <c:lblOffset val="100"/>
        <c:noMultiLvlLbl val="0"/>
      </c:catAx>
      <c:valAx>
        <c:axId val="31443988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Fibrel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33019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65"/>
          <c:y val="0.9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% Brix
Guysuco Treatment 3
1/8 Rate ISO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18775"/>
          <c:w val="0.811"/>
          <c:h val="0.60575"/>
        </c:manualLayout>
      </c:layout>
      <c:lineChart>
        <c:grouping val="standard"/>
        <c:varyColors val="0"/>
        <c:ser>
          <c:idx val="0"/>
          <c:order val="0"/>
          <c:tx>
            <c:strRef>
              <c:f>'Net Brix %'!$I$60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Brix %'!$H$61:$H$65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Brix %'!$I$61:$I$65</c:f>
              <c:numCache>
                <c:ptCount val="5"/>
                <c:pt idx="0">
                  <c:v>0</c:v>
                </c:pt>
                <c:pt idx="1">
                  <c:v>-6.539999999999999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Brix %'!$J$60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Brix %'!$H$61:$H$65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Brix %'!$J$61:$J$65</c:f>
              <c:numCache>
                <c:ptCount val="5"/>
                <c:pt idx="0">
                  <c:v>0</c:v>
                </c:pt>
                <c:pt idx="1">
                  <c:v>-7.039999999999999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</c:numCache>
            </c:numRef>
          </c:val>
          <c:smooth val="1"/>
        </c:ser>
        <c:marker val="1"/>
        <c:axId val="65333175"/>
        <c:axId val="51127664"/>
      </c:lineChart>
      <c:catAx>
        <c:axId val="65333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27664"/>
        <c:crosses val="autoZero"/>
        <c:auto val="1"/>
        <c:lblOffset val="100"/>
        <c:noMultiLvlLbl val="0"/>
      </c:catAx>
      <c:valAx>
        <c:axId val="51127664"/>
        <c:scaling>
          <c:orientation val="minMax"/>
          <c:max val="1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33175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625"/>
          <c:y val="0.9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% Fibre
Guysuco Treatment 2
Experimental ISO + H20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24025"/>
          <c:w val="0.813"/>
          <c:h val="0.55225"/>
        </c:manualLayout>
      </c:layout>
      <c:lineChart>
        <c:grouping val="standard"/>
        <c:varyColors val="0"/>
        <c:ser>
          <c:idx val="0"/>
          <c:order val="0"/>
          <c:tx>
            <c:strRef>
              <c:f>'Net Fibre %'!$I$46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Fibre %'!$H$47:$H$51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Fibre %'!$I$47:$I$51</c:f>
              <c:numCache>
                <c:ptCount val="5"/>
                <c:pt idx="0">
                  <c:v>0</c:v>
                </c:pt>
                <c:pt idx="1">
                  <c:v>0.43000000000000327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Fibre %'!$J$46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Fibre %'!$H$47:$H$51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Fibre %'!$J$47:$J$51</c:f>
              <c:numCache>
                <c:ptCount val="5"/>
                <c:pt idx="0">
                  <c:v>0</c:v>
                </c:pt>
                <c:pt idx="1">
                  <c:v>-0.5299999999999976</c:v>
                </c:pt>
                <c:pt idx="2">
                  <c:v>-0.9600000000000009</c:v>
                </c:pt>
                <c:pt idx="3">
                  <c:v>-0.9600000000000009</c:v>
                </c:pt>
                <c:pt idx="4">
                  <c:v>-0.9600000000000009</c:v>
                </c:pt>
              </c:numCache>
            </c:numRef>
          </c:val>
          <c:smooth val="1"/>
        </c:ser>
        <c:marker val="1"/>
        <c:axId val="14560437"/>
        <c:axId val="63935070"/>
      </c:lineChart>
      <c:catAx>
        <c:axId val="1456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35070"/>
        <c:crosses val="autoZero"/>
        <c:auto val="1"/>
        <c:lblOffset val="100"/>
        <c:noMultiLvlLbl val="0"/>
      </c:catAx>
      <c:valAx>
        <c:axId val="63935070"/>
        <c:scaling>
          <c:orientation val="minMax"/>
          <c:max val="1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Fibre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60437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575"/>
          <c:y val="0.901"/>
          <c:w val="0.64625"/>
          <c:h val="0.0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% Fibre
Guysuco Treatment 3
1/8 Rate ISO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26425"/>
          <c:w val="0.811"/>
          <c:h val="0.52825"/>
        </c:manualLayout>
      </c:layout>
      <c:lineChart>
        <c:grouping val="standard"/>
        <c:varyColors val="0"/>
        <c:ser>
          <c:idx val="0"/>
          <c:order val="0"/>
          <c:tx>
            <c:strRef>
              <c:f>'Net Fibre %'!$I$60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Fibre %'!$H$61:$H$65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Fibre %'!$I$61:$I$65</c:f>
              <c:numCache>
                <c:ptCount val="5"/>
                <c:pt idx="0">
                  <c:v>0</c:v>
                </c:pt>
                <c:pt idx="1">
                  <c:v>-0.4999999999999982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Fibre %'!$J$60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Fibre %'!$H$61:$H$65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Fibre %'!$J$61:$J$65</c:f>
              <c:numCache>
                <c:ptCount val="5"/>
                <c:pt idx="0">
                  <c:v>0</c:v>
                </c:pt>
                <c:pt idx="1">
                  <c:v>-0.5399999999999974</c:v>
                </c:pt>
                <c:pt idx="2">
                  <c:v>-0.03999999999999915</c:v>
                </c:pt>
                <c:pt idx="3">
                  <c:v>-0.03999999999999915</c:v>
                </c:pt>
                <c:pt idx="4">
                  <c:v>-0.03999999999999915</c:v>
                </c:pt>
              </c:numCache>
            </c:numRef>
          </c:val>
          <c:smooth val="1"/>
        </c:ser>
        <c:marker val="1"/>
        <c:axId val="38544719"/>
        <c:axId val="11358152"/>
      </c:lineChart>
      <c:catAx>
        <c:axId val="38544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58152"/>
        <c:crosses val="autoZero"/>
        <c:auto val="1"/>
        <c:lblOffset val="100"/>
        <c:noMultiLvlLbl val="0"/>
      </c:catAx>
      <c:valAx>
        <c:axId val="11358152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Fibre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44719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625"/>
          <c:y val="0.9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Gain Fibre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5"/>
          <c:y val="0.08525"/>
          <c:w val="0.81225"/>
          <c:h val="0.7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Fibre %'!$B$3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'Net Pol %'!$D$5</c:f>
              <c:numCache>
                <c:ptCount val="1"/>
              </c:numCache>
            </c:numRef>
          </c:cat>
          <c:val>
            <c:numRef>
              <c:f>'Net Fibre %'!$C$3</c:f>
              <c:numCache>
                <c:ptCount val="1"/>
                <c:pt idx="0">
                  <c:v>12.87</c:v>
                </c:pt>
              </c:numCache>
            </c:numRef>
          </c:val>
        </c:ser>
        <c:ser>
          <c:idx val="1"/>
          <c:order val="1"/>
          <c:tx>
            <c:strRef>
              <c:f>'Net Fibre %'!$B$4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'Net Pol %'!$D$5</c:f>
              <c:numCache>
                <c:ptCount val="1"/>
              </c:numCache>
            </c:numRef>
          </c:cat>
          <c:val>
            <c:numRef>
              <c:f>'Net Fibre %'!$C$4</c:f>
              <c:numCache>
                <c:ptCount val="1"/>
                <c:pt idx="0">
                  <c:v>13.54</c:v>
                </c:pt>
              </c:numCache>
            </c:numRef>
          </c:val>
        </c:ser>
        <c:axId val="35114505"/>
        <c:axId val="47595090"/>
      </c:barChart>
      <c:catAx>
        <c:axId val="35114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Treatment 1 Label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95090"/>
        <c:crosses val="autoZero"/>
        <c:auto val="1"/>
        <c:lblOffset val="100"/>
        <c:noMultiLvlLbl val="0"/>
      </c:catAx>
      <c:valAx>
        <c:axId val="4759509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Fibre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14505"/>
        <c:crossesAt val="1"/>
        <c:crossBetween val="between"/>
        <c:dispUnits/>
        <c:majorUnit val="4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75"/>
          <c:y val="0.9085"/>
          <c:w val="0.6117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Gain Fibre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87"/>
          <c:w val="0.813"/>
          <c:h val="0.739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'Net Fibre %'!$B$9</c:f>
              <c:strCache>
                <c:ptCount val="1"/>
                <c:pt idx="0">
                  <c:v>Fusilade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'Net Pol %'!$D$14</c:f>
              <c:numCache>
                <c:ptCount val="1"/>
              </c:numCache>
            </c:numRef>
          </c:cat>
          <c:val>
            <c:numRef>
              <c:f>'Net Fibre %'!$C$15</c:f>
              <c:numCache>
                <c:ptCount val="1"/>
                <c:pt idx="0">
                  <c:v>12.956666666666665</c:v>
                </c:pt>
              </c:numCache>
            </c:numRef>
          </c:val>
        </c:ser>
        <c:ser>
          <c:idx val="0"/>
          <c:order val="1"/>
          <c:tx>
            <c:strRef>
              <c:f>'Net Fibre %'!$B$16</c:f>
              <c:strCache>
                <c:ptCount val="1"/>
                <c:pt idx="0">
                  <c:v>Fusilade + ISO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'Net Pol %'!$D$14</c:f>
              <c:numCache>
                <c:ptCount val="1"/>
              </c:numCache>
            </c:numRef>
          </c:cat>
          <c:val>
            <c:numRef>
              <c:f>'Net Fibre %'!$C$16</c:f>
              <c:numCache>
                <c:ptCount val="1"/>
                <c:pt idx="0">
                  <c:v>13.816666666666668</c:v>
                </c:pt>
              </c:numCache>
            </c:numRef>
          </c:val>
        </c:ser>
        <c:axId val="25702627"/>
        <c:axId val="29997052"/>
      </c:barChart>
      <c:catAx>
        <c:axId val="25702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 All Treatment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97052"/>
        <c:crosses val="autoZero"/>
        <c:auto val="1"/>
        <c:lblOffset val="100"/>
        <c:noMultiLvlLbl val="0"/>
      </c:catAx>
      <c:valAx>
        <c:axId val="2999705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Fibre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02627"/>
        <c:crossesAt val="1"/>
        <c:crossBetween val="between"/>
        <c:dispUnits/>
        <c:majorUnit val="4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"/>
          <c:y val="0.9185"/>
          <c:w val="0.6097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Gain Fibre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7875"/>
          <c:w val="0.813"/>
          <c:h val="0.7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Fibre %'!$C$6</c:f>
              <c:strCache>
                <c:ptCount val="1"/>
                <c:pt idx="0">
                  <c:v>12.87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'Net Pol %'!$D$5</c:f>
              <c:numCache>
                <c:ptCount val="1"/>
              </c:numCache>
            </c:numRef>
          </c:cat>
          <c:val>
            <c:numRef>
              <c:f>'Net Fibre %'!$C$3</c:f>
              <c:numCache>
                <c:ptCount val="1"/>
                <c:pt idx="0">
                  <c:v>12.87</c:v>
                </c:pt>
              </c:numCache>
            </c:numRef>
          </c:val>
        </c:ser>
        <c:ser>
          <c:idx val="1"/>
          <c:order val="1"/>
          <c:tx>
            <c:strRef>
              <c:f>'Net Fibre %'!$B$7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'Net Pol %'!$D$5</c:f>
              <c:numCache>
                <c:ptCount val="1"/>
              </c:numCache>
            </c:numRef>
          </c:cat>
          <c:val>
            <c:numRef>
              <c:f>'Net Fibre %'!$C$7</c:f>
              <c:numCache>
                <c:ptCount val="1"/>
                <c:pt idx="0">
                  <c:v>14.56</c:v>
                </c:pt>
              </c:numCache>
            </c:numRef>
          </c:val>
        </c:ser>
        <c:axId val="1538013"/>
        <c:axId val="13842118"/>
      </c:barChart>
      <c:catAx>
        <c:axId val="1538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Treatment 2  ISO +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42118"/>
        <c:crosses val="autoZero"/>
        <c:auto val="1"/>
        <c:lblOffset val="100"/>
        <c:noMultiLvlLbl val="0"/>
      </c:catAx>
      <c:valAx>
        <c:axId val="1384211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fibre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8013"/>
        <c:crossesAt val="1"/>
        <c:crossBetween val="between"/>
        <c:dispUnits/>
        <c:majorUnit val="4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"/>
          <c:y val="0.909"/>
          <c:w val="0.6097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Gain Fibre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03"/>
          <c:w val="0.813"/>
          <c:h val="0.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Fibre %'!$C$9</c:f>
              <c:strCache>
                <c:ptCount val="1"/>
                <c:pt idx="0">
                  <c:v>13.13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'Net Pol %'!$D$5</c:f>
              <c:numCache>
                <c:ptCount val="1"/>
              </c:numCache>
            </c:numRef>
          </c:cat>
          <c:val>
            <c:numRef>
              <c:f>'Net Pol %'!$C$9</c:f>
              <c:numCache>
                <c:ptCount val="1"/>
                <c:pt idx="0">
                  <c:v>12.99</c:v>
                </c:pt>
              </c:numCache>
            </c:numRef>
          </c:val>
        </c:ser>
        <c:ser>
          <c:idx val="1"/>
          <c:order val="1"/>
          <c:tx>
            <c:strRef>
              <c:f>'Net Fibre %'!$B$10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'Net Pol %'!$D$5</c:f>
              <c:numCache>
                <c:ptCount val="1"/>
              </c:numCache>
            </c:numRef>
          </c:cat>
          <c:val>
            <c:numRef>
              <c:f>'Net Fibre %'!$C$10</c:f>
              <c:numCache>
                <c:ptCount val="1"/>
                <c:pt idx="0">
                  <c:v>13.35</c:v>
                </c:pt>
              </c:numCache>
            </c:numRef>
          </c:val>
        </c:ser>
        <c:axId val="57470199"/>
        <c:axId val="47469744"/>
      </c:barChart>
      <c:catAx>
        <c:axId val="57470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Treatment 3   ISO 1/8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69744"/>
        <c:crosses val="autoZero"/>
        <c:auto val="1"/>
        <c:lblOffset val="100"/>
        <c:noMultiLvlLbl val="0"/>
      </c:catAx>
      <c:valAx>
        <c:axId val="4746974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Fibre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70199"/>
        <c:crossesAt val="1"/>
        <c:crossBetween val="between"/>
        <c:dispUnits/>
        <c:majorUnit val="4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"/>
          <c:y val="0.909"/>
          <c:w val="0.6097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Gain % Brix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5"/>
          <c:y val="0.10975"/>
          <c:w val="0.81225"/>
          <c:h val="0.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Brix %'!$B$3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Brix %'!$C$3:$E$3</c:f>
              <c:numCache>
                <c:ptCount val="3"/>
                <c:pt idx="0">
                  <c:v>16.5</c:v>
                </c:pt>
                <c:pt idx="1">
                  <c:v>11.7</c:v>
                </c:pt>
                <c:pt idx="2">
                  <c:v>17.88</c:v>
                </c:pt>
              </c:numCache>
            </c:numRef>
          </c:val>
        </c:ser>
        <c:ser>
          <c:idx val="1"/>
          <c:order val="1"/>
          <c:tx>
            <c:strRef>
              <c:f>'Net Brix %'!$B$4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Brix %'!$C$4:$E$4</c:f>
              <c:numCache>
                <c:ptCount val="3"/>
                <c:pt idx="0">
                  <c:v>17</c:v>
                </c:pt>
                <c:pt idx="1">
                  <c:v>11.6</c:v>
                </c:pt>
                <c:pt idx="2">
                  <c:v>16.95</c:v>
                </c:pt>
              </c:numCache>
            </c:numRef>
          </c:val>
        </c:ser>
        <c:axId val="57495793"/>
        <c:axId val="47700090"/>
      </c:barChart>
      <c:catAx>
        <c:axId val="57495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Treatment 1 Label Rates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00090"/>
        <c:crosses val="autoZero"/>
        <c:auto val="1"/>
        <c:lblOffset val="100"/>
        <c:noMultiLvlLbl val="0"/>
      </c:catAx>
      <c:valAx>
        <c:axId val="4770009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95793"/>
        <c:crossesAt val="1"/>
        <c:crossBetween val="between"/>
        <c:dispUnits/>
        <c:majorUnit val="4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75"/>
          <c:y val="0.9085"/>
          <c:w val="0.6117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Gain % Brix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0325"/>
          <c:w val="0.813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Brix %'!$B$3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Brix %'!$C$15:$E$15</c:f>
              <c:numCache>
                <c:ptCount val="3"/>
                <c:pt idx="0">
                  <c:v>17.176666666666666</c:v>
                </c:pt>
                <c:pt idx="1">
                  <c:v>11.493333333333332</c:v>
                </c:pt>
                <c:pt idx="2">
                  <c:v>17.419999999999998</c:v>
                </c:pt>
              </c:numCache>
            </c:numRef>
          </c:val>
        </c:ser>
        <c:ser>
          <c:idx val="1"/>
          <c:order val="1"/>
          <c:tx>
            <c:strRef>
              <c:f>'Net Brix %'!$B$4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Brix %'!$C$16:$E$16</c:f>
              <c:numCache>
                <c:ptCount val="3"/>
                <c:pt idx="0">
                  <c:v>17.900000000000002</c:v>
                </c:pt>
                <c:pt idx="1">
                  <c:v>11.799999999999999</c:v>
                </c:pt>
                <c:pt idx="2">
                  <c:v>18.05</c:v>
                </c:pt>
              </c:numCache>
            </c:numRef>
          </c:val>
        </c:ser>
        <c:axId val="26647627"/>
        <c:axId val="38502052"/>
      </c:barChart>
      <c:catAx>
        <c:axId val="2664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All Treatments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02052"/>
        <c:crosses val="autoZero"/>
        <c:auto val="1"/>
        <c:lblOffset val="100"/>
        <c:noMultiLvlLbl val="0"/>
      </c:catAx>
      <c:valAx>
        <c:axId val="3850205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47627"/>
        <c:crossesAt val="1"/>
        <c:crossBetween val="between"/>
        <c:dispUnits/>
        <c:majorUnit val="4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"/>
          <c:y val="0.9185"/>
          <c:w val="0.6097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Gain % Brix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91"/>
          <c:w val="0.813"/>
          <c:h val="0.7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Brix %'!$B$3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Brix %'!$C$6:$E$6</c:f>
              <c:numCache>
                <c:ptCount val="3"/>
                <c:pt idx="0">
                  <c:v>16.43</c:v>
                </c:pt>
                <c:pt idx="1">
                  <c:v>11.18</c:v>
                </c:pt>
                <c:pt idx="2">
                  <c:v>17.48</c:v>
                </c:pt>
              </c:numCache>
            </c:numRef>
          </c:val>
        </c:ser>
        <c:ser>
          <c:idx val="1"/>
          <c:order val="1"/>
          <c:tx>
            <c:strRef>
              <c:f>'Net Brix %'!$B$4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Brix %'!$C$7:$E$7</c:f>
              <c:numCache>
                <c:ptCount val="3"/>
                <c:pt idx="0">
                  <c:v>18.4</c:v>
                </c:pt>
                <c:pt idx="1">
                  <c:v>11.8</c:v>
                </c:pt>
                <c:pt idx="2">
                  <c:v>19</c:v>
                </c:pt>
              </c:numCache>
            </c:numRef>
          </c:val>
        </c:ser>
        <c:axId val="10974149"/>
        <c:axId val="31658478"/>
      </c:barChart>
      <c:catAx>
        <c:axId val="10974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Treatment 2 Experimental ISO + H20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58478"/>
        <c:crosses val="autoZero"/>
        <c:auto val="1"/>
        <c:lblOffset val="100"/>
        <c:noMultiLvlLbl val="0"/>
      </c:catAx>
      <c:valAx>
        <c:axId val="3165847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74149"/>
        <c:crossesAt val="1"/>
        <c:crossBetween val="between"/>
        <c:dispUnits/>
        <c:majorUnit val="4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"/>
          <c:y val="0.909"/>
          <c:w val="0.6097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Gain % Brix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7275"/>
          <c:w val="0.813"/>
          <c:h val="0.7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Brix %'!$B$3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Brix %'!$C$9:$E$9</c:f>
              <c:numCache>
                <c:ptCount val="3"/>
                <c:pt idx="0">
                  <c:v>18.6</c:v>
                </c:pt>
                <c:pt idx="1">
                  <c:v>11.6</c:v>
                </c:pt>
                <c:pt idx="2">
                  <c:v>16.9</c:v>
                </c:pt>
              </c:numCache>
            </c:numRef>
          </c:val>
        </c:ser>
        <c:ser>
          <c:idx val="1"/>
          <c:order val="1"/>
          <c:tx>
            <c:strRef>
              <c:f>'Net Brix %'!$B$4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Brix %'!$C$10:$E$10</c:f>
              <c:numCache>
                <c:ptCount val="3"/>
                <c:pt idx="0">
                  <c:v>18.3</c:v>
                </c:pt>
                <c:pt idx="1">
                  <c:v>12</c:v>
                </c:pt>
                <c:pt idx="2">
                  <c:v>18.2</c:v>
                </c:pt>
              </c:numCache>
            </c:numRef>
          </c:val>
        </c:ser>
        <c:axId val="16490847"/>
        <c:axId val="14199896"/>
      </c:barChart>
      <c:catAx>
        <c:axId val="16490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Treatment 3   ISO 1/8 Rate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99896"/>
        <c:crosses val="autoZero"/>
        <c:auto val="1"/>
        <c:lblOffset val="100"/>
        <c:noMultiLvlLbl val="0"/>
      </c:catAx>
      <c:valAx>
        <c:axId val="1419989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90847"/>
        <c:crossesAt val="1"/>
        <c:crossBetween val="between"/>
        <c:dispUnits/>
        <c:majorUnit val="4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"/>
          <c:y val="0.909"/>
          <c:w val="0.6097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% Pol
Guysuco Treatment 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27475"/>
          <c:w val="0.81275"/>
          <c:h val="0.51675"/>
        </c:manualLayout>
      </c:layout>
      <c:lineChart>
        <c:grouping val="standard"/>
        <c:varyColors val="0"/>
        <c:ser>
          <c:idx val="0"/>
          <c:order val="0"/>
          <c:tx>
            <c:strRef>
              <c:f>'Net Pol % '!$I$32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Pol % '!$H$33:$H$37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Pol % '!$I$33:$I$37</c:f>
              <c:numCache>
                <c:ptCount val="5"/>
                <c:pt idx="0">
                  <c:v>0</c:v>
                </c:pt>
                <c:pt idx="1">
                  <c:v>-0.08333333333333393</c:v>
                </c:pt>
                <c:pt idx="2">
                  <c:v>-0.1366666666666685</c:v>
                </c:pt>
                <c:pt idx="3">
                  <c:v>-0.1366666666666685</c:v>
                </c:pt>
                <c:pt idx="4">
                  <c:v>-0.1366666666666685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Pol % '!$J$32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Pol % '!$H$33:$H$37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Pol % '!$J$33:$J$37</c:f>
              <c:numCache>
                <c:ptCount val="5"/>
                <c:pt idx="0">
                  <c:v>0</c:v>
                </c:pt>
                <c:pt idx="1">
                  <c:v>0.07666666666666622</c:v>
                </c:pt>
                <c:pt idx="2">
                  <c:v>0.02333333333333165</c:v>
                </c:pt>
                <c:pt idx="3">
                  <c:v>0.02333333333333165</c:v>
                </c:pt>
                <c:pt idx="4">
                  <c:v>0.02333333333333165</c:v>
                </c:pt>
              </c:numCache>
            </c:numRef>
          </c:val>
          <c:smooth val="1"/>
        </c:ser>
        <c:marker val="1"/>
        <c:axId val="60690201"/>
        <c:axId val="9340898"/>
      </c:lineChart>
      <c:catAx>
        <c:axId val="60690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40898"/>
        <c:crosses val="autoZero"/>
        <c:auto val="1"/>
        <c:lblOffset val="100"/>
        <c:noMultiLvlLbl val="0"/>
      </c:catAx>
      <c:valAx>
        <c:axId val="9340898"/>
        <c:scaling>
          <c:orientation val="minMax"/>
          <c:max val="0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0201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35"/>
          <c:y val="0.9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% Pol
Guysuco Treatment 2
Experimental ISO + H20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35375"/>
          <c:w val="0.813"/>
          <c:h val="0.43875"/>
        </c:manualLayout>
      </c:layout>
      <c:lineChart>
        <c:grouping val="standard"/>
        <c:varyColors val="0"/>
        <c:ser>
          <c:idx val="0"/>
          <c:order val="0"/>
          <c:tx>
            <c:strRef>
              <c:f>'Net Pol % '!$I$46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Pol % '!$H$47:$H$51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Pol % '!$I$47:$I$51</c:f>
              <c:numCache>
                <c:ptCount val="5"/>
                <c:pt idx="0">
                  <c:v>0</c:v>
                </c:pt>
                <c:pt idx="1">
                  <c:v>0.19333333333333513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Pol % '!$J$46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Pol % '!$H$47:$H$51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Pol % '!$J$47:$J$51</c:f>
              <c:numCache>
                <c:ptCount val="5"/>
                <c:pt idx="0">
                  <c:v>0</c:v>
                </c:pt>
                <c:pt idx="1">
                  <c:v>0.8133333333333344</c:v>
                </c:pt>
                <c:pt idx="2">
                  <c:v>0.6199999999999992</c:v>
                </c:pt>
                <c:pt idx="3">
                  <c:v>0.6199999999999992</c:v>
                </c:pt>
                <c:pt idx="4">
                  <c:v>0.6199999999999992</c:v>
                </c:pt>
              </c:numCache>
            </c:numRef>
          </c:val>
          <c:smooth val="1"/>
        </c:ser>
        <c:marker val="1"/>
        <c:axId val="16959219"/>
        <c:axId val="18415244"/>
      </c:lineChart>
      <c:catAx>
        <c:axId val="16959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15244"/>
        <c:crosses val="autoZero"/>
        <c:auto val="1"/>
        <c:lblOffset val="100"/>
        <c:noMultiLvlLbl val="0"/>
      </c:catAx>
      <c:valAx>
        <c:axId val="18415244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59219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675"/>
          <c:y val="0.9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24</xdr:row>
      <xdr:rowOff>0</xdr:rowOff>
    </xdr:from>
    <xdr:to>
      <xdr:col>17</xdr:col>
      <xdr:colOff>600075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8286750" y="3886200"/>
        <a:ext cx="30384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38</xdr:row>
      <xdr:rowOff>0</xdr:rowOff>
    </xdr:from>
    <xdr:to>
      <xdr:col>18</xdr:col>
      <xdr:colOff>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8286750" y="6153150"/>
        <a:ext cx="30480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18</xdr:col>
      <xdr:colOff>9525</xdr:colOff>
      <xdr:row>65</xdr:row>
      <xdr:rowOff>0</xdr:rowOff>
    </xdr:to>
    <xdr:graphicFrame>
      <xdr:nvGraphicFramePr>
        <xdr:cNvPr id="3" name="Chart 3"/>
        <xdr:cNvGraphicFramePr/>
      </xdr:nvGraphicFramePr>
      <xdr:xfrm>
        <a:off x="8286750" y="8420100"/>
        <a:ext cx="3057525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10</xdr:col>
      <xdr:colOff>590550</xdr:colOff>
      <xdr:row>10</xdr:row>
      <xdr:rowOff>28575</xdr:rowOff>
    </xdr:to>
    <xdr:graphicFrame>
      <xdr:nvGraphicFramePr>
        <xdr:cNvPr id="4" name="Chart 4"/>
        <xdr:cNvGraphicFramePr/>
      </xdr:nvGraphicFramePr>
      <xdr:xfrm>
        <a:off x="4019550" y="0"/>
        <a:ext cx="30289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11</xdr:row>
      <xdr:rowOff>95250</xdr:rowOff>
    </xdr:from>
    <xdr:to>
      <xdr:col>10</xdr:col>
      <xdr:colOff>600075</xdr:colOff>
      <xdr:row>22</xdr:row>
      <xdr:rowOff>152400</xdr:rowOff>
    </xdr:to>
    <xdr:graphicFrame>
      <xdr:nvGraphicFramePr>
        <xdr:cNvPr id="5" name="Chart 5"/>
        <xdr:cNvGraphicFramePr/>
      </xdr:nvGraphicFramePr>
      <xdr:xfrm>
        <a:off x="4019550" y="1876425"/>
        <a:ext cx="3038475" cy="1838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600075</xdr:colOff>
      <xdr:row>10</xdr:row>
      <xdr:rowOff>38100</xdr:rowOff>
    </xdr:to>
    <xdr:graphicFrame>
      <xdr:nvGraphicFramePr>
        <xdr:cNvPr id="6" name="Chart 6"/>
        <xdr:cNvGraphicFramePr/>
      </xdr:nvGraphicFramePr>
      <xdr:xfrm>
        <a:off x="7677150" y="0"/>
        <a:ext cx="3038475" cy="1657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22</xdr:col>
      <xdr:colOff>600075</xdr:colOff>
      <xdr:row>10</xdr:row>
      <xdr:rowOff>38100</xdr:rowOff>
    </xdr:to>
    <xdr:graphicFrame>
      <xdr:nvGraphicFramePr>
        <xdr:cNvPr id="7" name="Chart 7"/>
        <xdr:cNvGraphicFramePr/>
      </xdr:nvGraphicFramePr>
      <xdr:xfrm>
        <a:off x="11334750" y="0"/>
        <a:ext cx="3038475" cy="1657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24</xdr:row>
      <xdr:rowOff>0</xdr:rowOff>
    </xdr:from>
    <xdr:to>
      <xdr:col>17</xdr:col>
      <xdr:colOff>600075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8286750" y="3886200"/>
        <a:ext cx="30384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38</xdr:row>
      <xdr:rowOff>0</xdr:rowOff>
    </xdr:from>
    <xdr:to>
      <xdr:col>18</xdr:col>
      <xdr:colOff>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8286750" y="6153150"/>
        <a:ext cx="30480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18</xdr:col>
      <xdr:colOff>9525</xdr:colOff>
      <xdr:row>65</xdr:row>
      <xdr:rowOff>0</xdr:rowOff>
    </xdr:to>
    <xdr:graphicFrame>
      <xdr:nvGraphicFramePr>
        <xdr:cNvPr id="3" name="Chart 3"/>
        <xdr:cNvGraphicFramePr/>
      </xdr:nvGraphicFramePr>
      <xdr:xfrm>
        <a:off x="8286750" y="8420100"/>
        <a:ext cx="30575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10</xdr:col>
      <xdr:colOff>590550</xdr:colOff>
      <xdr:row>10</xdr:row>
      <xdr:rowOff>28575</xdr:rowOff>
    </xdr:to>
    <xdr:graphicFrame>
      <xdr:nvGraphicFramePr>
        <xdr:cNvPr id="4" name="Chart 4"/>
        <xdr:cNvGraphicFramePr/>
      </xdr:nvGraphicFramePr>
      <xdr:xfrm>
        <a:off x="4019550" y="0"/>
        <a:ext cx="30289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11</xdr:row>
      <xdr:rowOff>95250</xdr:rowOff>
    </xdr:from>
    <xdr:to>
      <xdr:col>10</xdr:col>
      <xdr:colOff>600075</xdr:colOff>
      <xdr:row>22</xdr:row>
      <xdr:rowOff>152400</xdr:rowOff>
    </xdr:to>
    <xdr:graphicFrame>
      <xdr:nvGraphicFramePr>
        <xdr:cNvPr id="5" name="Chart 5"/>
        <xdr:cNvGraphicFramePr/>
      </xdr:nvGraphicFramePr>
      <xdr:xfrm>
        <a:off x="4019550" y="1876425"/>
        <a:ext cx="3038475" cy="1838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600075</xdr:colOff>
      <xdr:row>10</xdr:row>
      <xdr:rowOff>38100</xdr:rowOff>
    </xdr:to>
    <xdr:graphicFrame>
      <xdr:nvGraphicFramePr>
        <xdr:cNvPr id="6" name="Chart 6"/>
        <xdr:cNvGraphicFramePr/>
      </xdr:nvGraphicFramePr>
      <xdr:xfrm>
        <a:off x="7677150" y="0"/>
        <a:ext cx="3038475" cy="1657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22</xdr:col>
      <xdr:colOff>600075</xdr:colOff>
      <xdr:row>10</xdr:row>
      <xdr:rowOff>38100</xdr:rowOff>
    </xdr:to>
    <xdr:graphicFrame>
      <xdr:nvGraphicFramePr>
        <xdr:cNvPr id="7" name="Chart 7"/>
        <xdr:cNvGraphicFramePr/>
      </xdr:nvGraphicFramePr>
      <xdr:xfrm>
        <a:off x="11334750" y="0"/>
        <a:ext cx="3038475" cy="1657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24</xdr:row>
      <xdr:rowOff>0</xdr:rowOff>
    </xdr:from>
    <xdr:to>
      <xdr:col>17</xdr:col>
      <xdr:colOff>600075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8286750" y="3886200"/>
        <a:ext cx="30384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38</xdr:row>
      <xdr:rowOff>0</xdr:rowOff>
    </xdr:from>
    <xdr:to>
      <xdr:col>18</xdr:col>
      <xdr:colOff>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8286750" y="6153150"/>
        <a:ext cx="30480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18</xdr:col>
      <xdr:colOff>9525</xdr:colOff>
      <xdr:row>65</xdr:row>
      <xdr:rowOff>0</xdr:rowOff>
    </xdr:to>
    <xdr:graphicFrame>
      <xdr:nvGraphicFramePr>
        <xdr:cNvPr id="3" name="Chart 3"/>
        <xdr:cNvGraphicFramePr/>
      </xdr:nvGraphicFramePr>
      <xdr:xfrm>
        <a:off x="8286750" y="8420100"/>
        <a:ext cx="30575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10</xdr:col>
      <xdr:colOff>590550</xdr:colOff>
      <xdr:row>10</xdr:row>
      <xdr:rowOff>28575</xdr:rowOff>
    </xdr:to>
    <xdr:graphicFrame>
      <xdr:nvGraphicFramePr>
        <xdr:cNvPr id="4" name="Chart 4"/>
        <xdr:cNvGraphicFramePr/>
      </xdr:nvGraphicFramePr>
      <xdr:xfrm>
        <a:off x="4019550" y="0"/>
        <a:ext cx="30289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11</xdr:row>
      <xdr:rowOff>95250</xdr:rowOff>
    </xdr:from>
    <xdr:to>
      <xdr:col>10</xdr:col>
      <xdr:colOff>600075</xdr:colOff>
      <xdr:row>22</xdr:row>
      <xdr:rowOff>152400</xdr:rowOff>
    </xdr:to>
    <xdr:graphicFrame>
      <xdr:nvGraphicFramePr>
        <xdr:cNvPr id="5" name="Chart 5"/>
        <xdr:cNvGraphicFramePr/>
      </xdr:nvGraphicFramePr>
      <xdr:xfrm>
        <a:off x="4019550" y="1876425"/>
        <a:ext cx="3038475" cy="1838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600075</xdr:colOff>
      <xdr:row>10</xdr:row>
      <xdr:rowOff>38100</xdr:rowOff>
    </xdr:to>
    <xdr:graphicFrame>
      <xdr:nvGraphicFramePr>
        <xdr:cNvPr id="6" name="Chart 6"/>
        <xdr:cNvGraphicFramePr/>
      </xdr:nvGraphicFramePr>
      <xdr:xfrm>
        <a:off x="7677150" y="0"/>
        <a:ext cx="3038475" cy="1657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22</xdr:col>
      <xdr:colOff>600075</xdr:colOff>
      <xdr:row>10</xdr:row>
      <xdr:rowOff>38100</xdr:rowOff>
    </xdr:to>
    <xdr:graphicFrame>
      <xdr:nvGraphicFramePr>
        <xdr:cNvPr id="7" name="Chart 7"/>
        <xdr:cNvGraphicFramePr/>
      </xdr:nvGraphicFramePr>
      <xdr:xfrm>
        <a:off x="11334750" y="0"/>
        <a:ext cx="3038475" cy="1657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24</xdr:row>
      <xdr:rowOff>0</xdr:rowOff>
    </xdr:from>
    <xdr:to>
      <xdr:col>17</xdr:col>
      <xdr:colOff>600075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8286750" y="3886200"/>
        <a:ext cx="30384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38</xdr:row>
      <xdr:rowOff>0</xdr:rowOff>
    </xdr:from>
    <xdr:to>
      <xdr:col>18</xdr:col>
      <xdr:colOff>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8286750" y="6153150"/>
        <a:ext cx="30480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18</xdr:col>
      <xdr:colOff>9525</xdr:colOff>
      <xdr:row>65</xdr:row>
      <xdr:rowOff>0</xdr:rowOff>
    </xdr:to>
    <xdr:graphicFrame>
      <xdr:nvGraphicFramePr>
        <xdr:cNvPr id="3" name="Chart 3"/>
        <xdr:cNvGraphicFramePr/>
      </xdr:nvGraphicFramePr>
      <xdr:xfrm>
        <a:off x="8286750" y="8420100"/>
        <a:ext cx="30575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10</xdr:col>
      <xdr:colOff>590550</xdr:colOff>
      <xdr:row>10</xdr:row>
      <xdr:rowOff>28575</xdr:rowOff>
    </xdr:to>
    <xdr:graphicFrame>
      <xdr:nvGraphicFramePr>
        <xdr:cNvPr id="4" name="Chart 4"/>
        <xdr:cNvGraphicFramePr/>
      </xdr:nvGraphicFramePr>
      <xdr:xfrm>
        <a:off x="4019550" y="0"/>
        <a:ext cx="30289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11</xdr:row>
      <xdr:rowOff>95250</xdr:rowOff>
    </xdr:from>
    <xdr:to>
      <xdr:col>10</xdr:col>
      <xdr:colOff>600075</xdr:colOff>
      <xdr:row>22</xdr:row>
      <xdr:rowOff>152400</xdr:rowOff>
    </xdr:to>
    <xdr:graphicFrame>
      <xdr:nvGraphicFramePr>
        <xdr:cNvPr id="5" name="Chart 5"/>
        <xdr:cNvGraphicFramePr/>
      </xdr:nvGraphicFramePr>
      <xdr:xfrm>
        <a:off x="4019550" y="1876425"/>
        <a:ext cx="3038475" cy="1838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600075</xdr:colOff>
      <xdr:row>10</xdr:row>
      <xdr:rowOff>38100</xdr:rowOff>
    </xdr:to>
    <xdr:graphicFrame>
      <xdr:nvGraphicFramePr>
        <xdr:cNvPr id="6" name="Chart 8"/>
        <xdr:cNvGraphicFramePr/>
      </xdr:nvGraphicFramePr>
      <xdr:xfrm>
        <a:off x="7677150" y="0"/>
        <a:ext cx="3038475" cy="1657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22</xdr:col>
      <xdr:colOff>600075</xdr:colOff>
      <xdr:row>10</xdr:row>
      <xdr:rowOff>38100</xdr:rowOff>
    </xdr:to>
    <xdr:graphicFrame>
      <xdr:nvGraphicFramePr>
        <xdr:cNvPr id="7" name="Chart 9"/>
        <xdr:cNvGraphicFramePr/>
      </xdr:nvGraphicFramePr>
      <xdr:xfrm>
        <a:off x="11334750" y="0"/>
        <a:ext cx="3038475" cy="1657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24</xdr:row>
      <xdr:rowOff>0</xdr:rowOff>
    </xdr:from>
    <xdr:to>
      <xdr:col>17</xdr:col>
      <xdr:colOff>600075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8286750" y="3886200"/>
        <a:ext cx="30384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38</xdr:row>
      <xdr:rowOff>0</xdr:rowOff>
    </xdr:from>
    <xdr:to>
      <xdr:col>18</xdr:col>
      <xdr:colOff>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8286750" y="6153150"/>
        <a:ext cx="30480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18</xdr:col>
      <xdr:colOff>9525</xdr:colOff>
      <xdr:row>65</xdr:row>
      <xdr:rowOff>0</xdr:rowOff>
    </xdr:to>
    <xdr:graphicFrame>
      <xdr:nvGraphicFramePr>
        <xdr:cNvPr id="3" name="Chart 3"/>
        <xdr:cNvGraphicFramePr/>
      </xdr:nvGraphicFramePr>
      <xdr:xfrm>
        <a:off x="8286750" y="8420100"/>
        <a:ext cx="30575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10</xdr:col>
      <xdr:colOff>590550</xdr:colOff>
      <xdr:row>10</xdr:row>
      <xdr:rowOff>28575</xdr:rowOff>
    </xdr:to>
    <xdr:graphicFrame>
      <xdr:nvGraphicFramePr>
        <xdr:cNvPr id="4" name="Chart 8"/>
        <xdr:cNvGraphicFramePr/>
      </xdr:nvGraphicFramePr>
      <xdr:xfrm>
        <a:off x="4019550" y="0"/>
        <a:ext cx="30289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11</xdr:row>
      <xdr:rowOff>95250</xdr:rowOff>
    </xdr:from>
    <xdr:to>
      <xdr:col>10</xdr:col>
      <xdr:colOff>600075</xdr:colOff>
      <xdr:row>22</xdr:row>
      <xdr:rowOff>152400</xdr:rowOff>
    </xdr:to>
    <xdr:graphicFrame>
      <xdr:nvGraphicFramePr>
        <xdr:cNvPr id="5" name="Chart 9"/>
        <xdr:cNvGraphicFramePr/>
      </xdr:nvGraphicFramePr>
      <xdr:xfrm>
        <a:off x="4019550" y="1876425"/>
        <a:ext cx="3038475" cy="1838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600075</xdr:colOff>
      <xdr:row>10</xdr:row>
      <xdr:rowOff>38100</xdr:rowOff>
    </xdr:to>
    <xdr:graphicFrame>
      <xdr:nvGraphicFramePr>
        <xdr:cNvPr id="6" name="Chart 10"/>
        <xdr:cNvGraphicFramePr/>
      </xdr:nvGraphicFramePr>
      <xdr:xfrm>
        <a:off x="7677150" y="0"/>
        <a:ext cx="3038475" cy="1657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22</xdr:col>
      <xdr:colOff>600075</xdr:colOff>
      <xdr:row>10</xdr:row>
      <xdr:rowOff>38100</xdr:rowOff>
    </xdr:to>
    <xdr:graphicFrame>
      <xdr:nvGraphicFramePr>
        <xdr:cNvPr id="7" name="Chart 11"/>
        <xdr:cNvGraphicFramePr/>
      </xdr:nvGraphicFramePr>
      <xdr:xfrm>
        <a:off x="11334750" y="0"/>
        <a:ext cx="3038475" cy="1657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romans/8-14.htm" TargetMode="External" /><Relationship Id="rId2" Type="http://schemas.openxmlformats.org/officeDocument/2006/relationships/hyperlink" Target="http://bible.cc/ephesians/3-14.ht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romans/8-14.htm" TargetMode="External" /><Relationship Id="rId2" Type="http://schemas.openxmlformats.org/officeDocument/2006/relationships/hyperlink" Target="http://bible.cc/ephesians/3-14.htm" TargetMode="Externa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romans/8-14.htm" TargetMode="External" /><Relationship Id="rId2" Type="http://schemas.openxmlformats.org/officeDocument/2006/relationships/hyperlink" Target="http://bible.cc/ephesians/3-14.htm" TargetMode="External" /><Relationship Id="rId3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romans/8-14.htm" TargetMode="External" /><Relationship Id="rId2" Type="http://schemas.openxmlformats.org/officeDocument/2006/relationships/hyperlink" Target="http://bible.cc/ephesians/3-14.htm" TargetMode="Externa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workbookViewId="0" topLeftCell="A1">
      <selection activeCell="R22" sqref="R22"/>
    </sheetView>
  </sheetViews>
  <sheetFormatPr defaultColWidth="9.140625" defaultRowHeight="12.75"/>
  <cols>
    <col min="1" max="1" width="10.140625" style="0" customWidth="1"/>
    <col min="2" max="2" width="13.57421875" style="0" customWidth="1"/>
    <col min="3" max="3" width="9.140625" style="5" customWidth="1"/>
  </cols>
  <sheetData>
    <row r="1" spans="1:18" ht="12.75">
      <c r="A1" s="1" t="s">
        <v>0</v>
      </c>
      <c r="B1" s="1" t="s">
        <v>24</v>
      </c>
      <c r="D1" s="4" t="s">
        <v>1</v>
      </c>
      <c r="G1" s="4" t="s">
        <v>4</v>
      </c>
      <c r="I1" s="1" t="s">
        <v>6</v>
      </c>
      <c r="N1" s="1" t="s">
        <v>17</v>
      </c>
      <c r="R1" s="7" t="s">
        <v>18</v>
      </c>
    </row>
    <row r="2" spans="3:16" s="2" customFormat="1" ht="12.75">
      <c r="C2" s="8" t="s">
        <v>2</v>
      </c>
      <c r="D2" s="2" t="s">
        <v>5</v>
      </c>
      <c r="E2" s="2" t="s">
        <v>3</v>
      </c>
      <c r="F2" s="2" t="s">
        <v>2</v>
      </c>
      <c r="G2" s="2" t="s">
        <v>5</v>
      </c>
      <c r="H2" s="2" t="s">
        <v>3</v>
      </c>
      <c r="I2" s="2" t="s">
        <v>2</v>
      </c>
      <c r="J2" s="2" t="s">
        <v>5</v>
      </c>
      <c r="K2" s="2" t="s">
        <v>3</v>
      </c>
      <c r="L2" s="2" t="s">
        <v>27</v>
      </c>
      <c r="M2" s="2" t="s">
        <v>38</v>
      </c>
      <c r="N2" s="2" t="s">
        <v>7</v>
      </c>
      <c r="O2" s="2" t="s">
        <v>36</v>
      </c>
      <c r="P2" s="11" t="s">
        <v>37</v>
      </c>
    </row>
    <row r="3" spans="1:16" ht="12.75">
      <c r="A3" t="s">
        <v>10</v>
      </c>
      <c r="B3" t="s">
        <v>15</v>
      </c>
      <c r="C3" s="8">
        <v>16.5</v>
      </c>
      <c r="D3" s="5">
        <v>13.87</v>
      </c>
      <c r="E3" s="5">
        <v>83.99</v>
      </c>
      <c r="F3" s="5">
        <v>11.7</v>
      </c>
      <c r="G3" s="5">
        <v>9.24</v>
      </c>
      <c r="H3" s="5">
        <v>82.39</v>
      </c>
      <c r="I3" s="5">
        <v>17.88</v>
      </c>
      <c r="J3" s="5">
        <v>14.79</v>
      </c>
      <c r="K3" s="5">
        <v>82.35</v>
      </c>
      <c r="L3" s="5">
        <v>12.87</v>
      </c>
      <c r="M3" s="5">
        <v>12.87</v>
      </c>
      <c r="N3" s="5">
        <v>2</v>
      </c>
      <c r="O3" s="5">
        <v>177</v>
      </c>
      <c r="P3" s="5">
        <f>O3/N3</f>
        <v>88.5</v>
      </c>
    </row>
    <row r="4" spans="1:16" ht="12.75">
      <c r="A4" t="s">
        <v>11</v>
      </c>
      <c r="B4" t="s">
        <v>22</v>
      </c>
      <c r="C4" s="5">
        <v>17</v>
      </c>
      <c r="D4" s="5">
        <v>14.37</v>
      </c>
      <c r="E4" s="5">
        <v>84.51</v>
      </c>
      <c r="F4" s="5">
        <v>11.6</v>
      </c>
      <c r="G4" s="5">
        <v>9.58</v>
      </c>
      <c r="H4" s="5">
        <v>82.34</v>
      </c>
      <c r="I4" s="5">
        <v>16.95</v>
      </c>
      <c r="J4" s="5">
        <v>14.03</v>
      </c>
      <c r="K4" s="5">
        <v>82.78</v>
      </c>
      <c r="L4" s="5">
        <v>13.54</v>
      </c>
      <c r="M4" s="5">
        <v>12.13</v>
      </c>
      <c r="N4" s="5">
        <v>2</v>
      </c>
      <c r="O4" s="5">
        <v>177</v>
      </c>
      <c r="P4" s="5">
        <f aca="true" t="shared" si="0" ref="P4:P10">O4/N4</f>
        <v>88.5</v>
      </c>
    </row>
    <row r="5" spans="4:16" ht="12.75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2.75">
      <c r="A6" t="s">
        <v>10</v>
      </c>
      <c r="B6" t="s">
        <v>15</v>
      </c>
      <c r="C6" s="5">
        <v>16.43</v>
      </c>
      <c r="D6" s="5">
        <v>13.85</v>
      </c>
      <c r="E6" s="5">
        <v>84.3</v>
      </c>
      <c r="F6" s="5">
        <v>11.18</v>
      </c>
      <c r="G6" s="5">
        <v>9.25</v>
      </c>
      <c r="H6" s="5">
        <v>82.73</v>
      </c>
      <c r="I6" s="5">
        <v>17.48</v>
      </c>
      <c r="J6" s="5">
        <v>14.51</v>
      </c>
      <c r="K6" s="5">
        <v>82.97</v>
      </c>
      <c r="L6" s="5">
        <v>12.87</v>
      </c>
      <c r="M6" s="5">
        <v>12.64</v>
      </c>
      <c r="N6" s="5">
        <v>1.7</v>
      </c>
      <c r="O6" s="5">
        <v>150</v>
      </c>
      <c r="P6" s="5">
        <f t="shared" si="0"/>
        <v>88.23529411764706</v>
      </c>
    </row>
    <row r="7" spans="1:16" ht="12.75">
      <c r="A7" t="s">
        <v>12</v>
      </c>
      <c r="B7" t="s">
        <v>22</v>
      </c>
      <c r="C7" s="5">
        <v>18.4</v>
      </c>
      <c r="D7" s="5">
        <v>15.44</v>
      </c>
      <c r="E7" s="5">
        <v>83.91</v>
      </c>
      <c r="F7" s="5">
        <v>11.8</v>
      </c>
      <c r="G7" s="5">
        <v>9.71</v>
      </c>
      <c r="H7" s="5">
        <v>82.29</v>
      </c>
      <c r="I7" s="5">
        <v>19</v>
      </c>
      <c r="J7" s="5">
        <v>16.2</v>
      </c>
      <c r="K7" s="5">
        <v>85.26</v>
      </c>
      <c r="L7" s="5">
        <v>14.56</v>
      </c>
      <c r="M7" s="5">
        <v>14.07</v>
      </c>
      <c r="N7" s="5">
        <v>1.7</v>
      </c>
      <c r="O7" s="5">
        <v>150</v>
      </c>
      <c r="P7" s="5">
        <f t="shared" si="0"/>
        <v>88.23529411764706</v>
      </c>
    </row>
    <row r="8" spans="4:16" ht="12.75"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2.75">
      <c r="A9" t="s">
        <v>10</v>
      </c>
      <c r="B9" t="s">
        <v>15</v>
      </c>
      <c r="C9" s="5">
        <v>18.6</v>
      </c>
      <c r="D9" s="5">
        <v>15.37</v>
      </c>
      <c r="E9" s="5">
        <v>82.63</v>
      </c>
      <c r="F9" s="5">
        <v>11.6</v>
      </c>
      <c r="G9" s="5">
        <v>9.4</v>
      </c>
      <c r="H9" s="5">
        <v>81.03</v>
      </c>
      <c r="I9" s="5">
        <v>16.9</v>
      </c>
      <c r="J9" s="5">
        <v>14.95</v>
      </c>
      <c r="K9" s="5">
        <v>88.46</v>
      </c>
      <c r="L9" s="5">
        <v>13.13</v>
      </c>
      <c r="M9" s="5">
        <v>12.99</v>
      </c>
      <c r="N9" s="5">
        <v>1.8</v>
      </c>
      <c r="O9" s="5">
        <v>159</v>
      </c>
      <c r="P9" s="5">
        <f t="shared" si="0"/>
        <v>88.33333333333333</v>
      </c>
    </row>
    <row r="10" spans="1:16" ht="12.75">
      <c r="A10" t="s">
        <v>13</v>
      </c>
      <c r="B10" t="s">
        <v>22</v>
      </c>
      <c r="C10" s="5">
        <v>18.3</v>
      </c>
      <c r="D10" s="5">
        <v>15.8</v>
      </c>
      <c r="E10" s="5">
        <v>86.34</v>
      </c>
      <c r="F10" s="5">
        <v>12</v>
      </c>
      <c r="G10" s="5">
        <v>10.13</v>
      </c>
      <c r="H10" s="5">
        <v>84.42</v>
      </c>
      <c r="I10" s="5">
        <v>18.2</v>
      </c>
      <c r="J10" s="5">
        <v>16.3</v>
      </c>
      <c r="K10" s="5">
        <v>89.56</v>
      </c>
      <c r="L10" s="5">
        <v>13.35</v>
      </c>
      <c r="M10" s="5">
        <v>14.43</v>
      </c>
      <c r="N10" s="5">
        <v>1.8</v>
      </c>
      <c r="O10" s="5">
        <v>159</v>
      </c>
      <c r="P10" s="5">
        <f t="shared" si="0"/>
        <v>88.33333333333333</v>
      </c>
    </row>
    <row r="12" ht="12.75">
      <c r="O12" t="s">
        <v>20</v>
      </c>
    </row>
    <row r="13" spans="1:9" ht="12.75">
      <c r="A13" s="1" t="s">
        <v>16</v>
      </c>
      <c r="D13" s="4" t="s">
        <v>1</v>
      </c>
      <c r="G13" s="4" t="s">
        <v>4</v>
      </c>
      <c r="I13" s="1" t="s">
        <v>6</v>
      </c>
    </row>
    <row r="14" spans="3:16" ht="12.75">
      <c r="C14" s="6" t="s">
        <v>2</v>
      </c>
      <c r="D14" s="1" t="s">
        <v>5</v>
      </c>
      <c r="E14" s="1" t="s">
        <v>3</v>
      </c>
      <c r="F14" s="3" t="s">
        <v>2</v>
      </c>
      <c r="G14" s="3" t="s">
        <v>5</v>
      </c>
      <c r="H14" s="3" t="s">
        <v>3</v>
      </c>
      <c r="I14" s="1" t="s">
        <v>2</v>
      </c>
      <c r="J14" s="1" t="s">
        <v>5</v>
      </c>
      <c r="K14" s="1" t="s">
        <v>3</v>
      </c>
      <c r="L14" s="3" t="s">
        <v>27</v>
      </c>
      <c r="M14" s="3" t="s">
        <v>38</v>
      </c>
      <c r="N14" t="s">
        <v>7</v>
      </c>
      <c r="O14" t="s">
        <v>8</v>
      </c>
      <c r="P14" t="s">
        <v>9</v>
      </c>
    </row>
    <row r="15" spans="1:16" ht="12.75">
      <c r="A15" s="1" t="s">
        <v>14</v>
      </c>
      <c r="B15" s="1" t="s">
        <v>15</v>
      </c>
      <c r="C15" s="5">
        <f aca="true" t="shared" si="1" ref="C15:M15">(C3+C6+C9)/3</f>
        <v>17.176666666666666</v>
      </c>
      <c r="D15" s="5">
        <f t="shared" si="1"/>
        <v>14.363333333333332</v>
      </c>
      <c r="E15" s="5">
        <f t="shared" si="1"/>
        <v>83.64</v>
      </c>
      <c r="F15" s="5">
        <f t="shared" si="1"/>
        <v>11.493333333333332</v>
      </c>
      <c r="G15" s="5">
        <f t="shared" si="1"/>
        <v>9.296666666666667</v>
      </c>
      <c r="H15" s="5">
        <f t="shared" si="1"/>
        <v>82.05</v>
      </c>
      <c r="I15" s="5">
        <f t="shared" si="1"/>
        <v>17.419999999999998</v>
      </c>
      <c r="J15" s="5">
        <f t="shared" si="1"/>
        <v>14.75</v>
      </c>
      <c r="K15" s="5">
        <f t="shared" si="1"/>
        <v>84.59333333333332</v>
      </c>
      <c r="L15" s="5">
        <f t="shared" si="1"/>
        <v>12.956666666666665</v>
      </c>
      <c r="M15" s="5">
        <f t="shared" si="1"/>
        <v>12.833333333333334</v>
      </c>
      <c r="N15" s="5"/>
      <c r="O15" s="5"/>
      <c r="P15" s="5"/>
    </row>
    <row r="16" spans="1:16" ht="12.75">
      <c r="A16" s="1" t="s">
        <v>0</v>
      </c>
      <c r="B16" s="1" t="s">
        <v>22</v>
      </c>
      <c r="C16" s="5">
        <f aca="true" t="shared" si="2" ref="C16:M16">(C4+C7+C10)/3</f>
        <v>17.900000000000002</v>
      </c>
      <c r="D16" s="5">
        <f t="shared" si="2"/>
        <v>15.203333333333333</v>
      </c>
      <c r="E16" s="5">
        <f t="shared" si="2"/>
        <v>84.92</v>
      </c>
      <c r="F16" s="5">
        <f t="shared" si="2"/>
        <v>11.799999999999999</v>
      </c>
      <c r="G16" s="5">
        <f t="shared" si="2"/>
        <v>9.806666666666667</v>
      </c>
      <c r="H16" s="5">
        <f t="shared" si="2"/>
        <v>83.01666666666667</v>
      </c>
      <c r="I16" s="5">
        <f t="shared" si="2"/>
        <v>18.05</v>
      </c>
      <c r="J16" s="5">
        <f t="shared" si="2"/>
        <v>15.51</v>
      </c>
      <c r="K16" s="5">
        <f t="shared" si="2"/>
        <v>85.86666666666667</v>
      </c>
      <c r="L16" s="5">
        <f t="shared" si="2"/>
        <v>13.816666666666668</v>
      </c>
      <c r="M16" s="5">
        <f t="shared" si="2"/>
        <v>13.543333333333335</v>
      </c>
      <c r="N16" s="5"/>
      <c r="O16" s="5"/>
      <c r="P16" s="5"/>
    </row>
    <row r="17" spans="1:16" ht="12.75">
      <c r="A17" s="1"/>
      <c r="B17" s="1" t="s">
        <v>40</v>
      </c>
      <c r="C17" s="6">
        <f>C16-C15</f>
        <v>0.7233333333333363</v>
      </c>
      <c r="D17" s="6">
        <f aca="true" t="shared" si="3" ref="D17:M17">D16-D15</f>
        <v>0.8400000000000016</v>
      </c>
      <c r="E17" s="6">
        <f t="shared" si="3"/>
        <v>1.2800000000000011</v>
      </c>
      <c r="F17" s="6">
        <f t="shared" si="3"/>
        <v>0.30666666666666664</v>
      </c>
      <c r="G17" s="6">
        <f t="shared" si="3"/>
        <v>0.5099999999999998</v>
      </c>
      <c r="H17" s="6">
        <f t="shared" si="3"/>
        <v>0.9666666666666686</v>
      </c>
      <c r="I17" s="6">
        <f t="shared" si="3"/>
        <v>0.6300000000000026</v>
      </c>
      <c r="J17" s="6">
        <f t="shared" si="3"/>
        <v>0.7599999999999998</v>
      </c>
      <c r="K17" s="6">
        <f t="shared" si="3"/>
        <v>1.2733333333333547</v>
      </c>
      <c r="L17" s="6">
        <f t="shared" si="3"/>
        <v>0.860000000000003</v>
      </c>
      <c r="M17" s="6">
        <f t="shared" si="3"/>
        <v>0.7100000000000009</v>
      </c>
      <c r="N17" s="5"/>
      <c r="O17" s="5"/>
      <c r="P17" s="5"/>
    </row>
    <row r="18" spans="1:16" ht="12.75">
      <c r="A18" s="1"/>
      <c r="B18" s="1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2.75">
      <c r="A19" s="9" t="s">
        <v>11</v>
      </c>
      <c r="B19" s="9" t="s">
        <v>22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2.75">
      <c r="A20" s="9" t="s">
        <v>12</v>
      </c>
      <c r="B20" s="9" t="s">
        <v>34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2.75">
      <c r="A21" s="9" t="s">
        <v>13</v>
      </c>
      <c r="B21" s="9" t="s">
        <v>35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3" spans="1:3" s="1" customFormat="1" ht="12.75">
      <c r="A23" s="1" t="s">
        <v>39</v>
      </c>
      <c r="C23" s="6"/>
    </row>
    <row r="24" spans="1:18" ht="12.75">
      <c r="A24" t="s">
        <v>0</v>
      </c>
      <c r="C24" s="13" t="s">
        <v>29</v>
      </c>
      <c r="D24" s="4"/>
      <c r="G24" s="4"/>
      <c r="I24" s="1"/>
      <c r="R24" s="7" t="s">
        <v>23</v>
      </c>
    </row>
    <row r="25" spans="2:7" s="11" customFormat="1" ht="12.75">
      <c r="B25" s="11" t="s">
        <v>21</v>
      </c>
      <c r="C25" s="12" t="s">
        <v>2</v>
      </c>
      <c r="D25" s="11" t="s">
        <v>5</v>
      </c>
      <c r="E25" s="11" t="s">
        <v>3</v>
      </c>
      <c r="F25" s="2" t="s">
        <v>28</v>
      </c>
      <c r="G25" s="11" t="s">
        <v>27</v>
      </c>
    </row>
    <row r="26" spans="1:16" ht="12.75">
      <c r="A26" t="s">
        <v>10</v>
      </c>
      <c r="B26" s="2" t="s">
        <v>25</v>
      </c>
      <c r="C26" s="5">
        <v>17.8</v>
      </c>
      <c r="D26" s="5">
        <v>15.68</v>
      </c>
      <c r="E26" s="5">
        <v>88.06</v>
      </c>
      <c r="F26" s="5">
        <v>12.18</v>
      </c>
      <c r="G26" s="5">
        <v>13.13</v>
      </c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>
        <v>44</v>
      </c>
      <c r="C27" s="5">
        <v>19.5</v>
      </c>
      <c r="D27" s="5">
        <v>17.82</v>
      </c>
      <c r="E27" s="5">
        <v>91.39</v>
      </c>
      <c r="F27" s="5">
        <v>15.42</v>
      </c>
      <c r="G27" s="5">
        <v>13.73</v>
      </c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>
        <v>46</v>
      </c>
      <c r="C28" s="5">
        <v>19.3</v>
      </c>
      <c r="D28" s="5">
        <v>18.01</v>
      </c>
      <c r="E28" s="5">
        <v>93.31</v>
      </c>
      <c r="F28" s="5">
        <v>15.56</v>
      </c>
      <c r="G28" s="5">
        <v>13.61</v>
      </c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>
        <v>48</v>
      </c>
      <c r="C29" s="5">
        <v>19.56</v>
      </c>
      <c r="D29" s="5">
        <v>18.03</v>
      </c>
      <c r="E29" s="5">
        <v>92.39</v>
      </c>
      <c r="F29" s="5">
        <v>15.63</v>
      </c>
      <c r="G29" s="5">
        <v>13.65</v>
      </c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>
        <v>50</v>
      </c>
      <c r="C30" s="5">
        <v>19.05</v>
      </c>
      <c r="D30" s="5">
        <v>18.37</v>
      </c>
      <c r="E30" s="5">
        <v>96.5</v>
      </c>
      <c r="F30" s="5">
        <v>15.7</v>
      </c>
      <c r="G30" s="5">
        <v>14.54</v>
      </c>
      <c r="H30" s="5"/>
      <c r="I30" s="5"/>
      <c r="J30" s="5"/>
      <c r="K30" s="5"/>
      <c r="L30" s="5"/>
      <c r="M30" s="5"/>
      <c r="N30" s="5"/>
      <c r="O30" s="5"/>
      <c r="P30" s="5"/>
    </row>
    <row r="31" spans="2:16" s="1" customFormat="1" ht="12.75">
      <c r="B31" s="1" t="s">
        <v>32</v>
      </c>
      <c r="C31" s="6">
        <f>C30-C26</f>
        <v>1.25</v>
      </c>
      <c r="D31" s="6">
        <f>D30-D26</f>
        <v>2.6900000000000013</v>
      </c>
      <c r="E31" s="6">
        <f>E30-E26</f>
        <v>8.439999999999998</v>
      </c>
      <c r="F31" s="6">
        <f>F30-F26</f>
        <v>3.5199999999999996</v>
      </c>
      <c r="G31" s="6">
        <f>G30-G26</f>
        <v>1.4099999999999984</v>
      </c>
      <c r="H31" s="6"/>
      <c r="I31" s="6"/>
      <c r="J31" s="6"/>
      <c r="K31" s="6"/>
      <c r="L31" s="6"/>
      <c r="M31" s="6"/>
      <c r="N31" s="6"/>
      <c r="O31" s="6"/>
      <c r="P31" s="6"/>
    </row>
    <row r="32" spans="2:16" s="1" customFormat="1" ht="12.75">
      <c r="B32" s="1" t="s">
        <v>33</v>
      </c>
      <c r="C32" s="6">
        <f>C30-C27</f>
        <v>-0.4499999999999993</v>
      </c>
      <c r="D32" s="6">
        <f>D30-D27</f>
        <v>0.5500000000000007</v>
      </c>
      <c r="E32" s="6">
        <f>E30-E27</f>
        <v>5.109999999999999</v>
      </c>
      <c r="F32" s="6">
        <f>F30-F27</f>
        <v>0.27999999999999936</v>
      </c>
      <c r="G32" s="6">
        <f>G30-G27</f>
        <v>0.8099999999999987</v>
      </c>
      <c r="H32" s="6"/>
      <c r="I32" s="6"/>
      <c r="J32" s="6"/>
      <c r="K32" s="6"/>
      <c r="L32" s="6"/>
      <c r="M32" s="6"/>
      <c r="N32" s="6"/>
      <c r="O32" s="6"/>
      <c r="P32" s="6"/>
    </row>
    <row r="33" spans="1:16" ht="12.75">
      <c r="A33" t="s">
        <v>11</v>
      </c>
      <c r="B33" s="10" t="s">
        <v>26</v>
      </c>
      <c r="C33" s="5">
        <v>17.55</v>
      </c>
      <c r="D33" s="5">
        <v>15.52</v>
      </c>
      <c r="E33" s="5">
        <v>88.49</v>
      </c>
      <c r="F33" s="5">
        <v>11.87</v>
      </c>
      <c r="G33" s="5">
        <v>13.74</v>
      </c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>
        <v>44</v>
      </c>
      <c r="C34" s="5">
        <v>18.99</v>
      </c>
      <c r="D34" s="5">
        <v>17.85</v>
      </c>
      <c r="E34" s="5">
        <v>93.96</v>
      </c>
      <c r="F34" s="5">
        <v>15.53</v>
      </c>
      <c r="G34" s="5">
        <v>12.89</v>
      </c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>
        <v>46</v>
      </c>
      <c r="C35" s="5">
        <v>18.47</v>
      </c>
      <c r="D35" s="5">
        <v>16.53</v>
      </c>
      <c r="E35" s="5">
        <v>89.51</v>
      </c>
      <c r="F35" s="5">
        <v>14.31</v>
      </c>
      <c r="G35" s="5">
        <v>13.41</v>
      </c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>
        <v>48</v>
      </c>
      <c r="C36" s="5">
        <v>18.48</v>
      </c>
      <c r="D36" s="5">
        <v>17.09</v>
      </c>
      <c r="E36" s="5">
        <v>92.42</v>
      </c>
      <c r="F36" s="5">
        <v>14.73</v>
      </c>
      <c r="G36" s="5">
        <v>13.68</v>
      </c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>
        <v>50</v>
      </c>
      <c r="C37" s="5">
        <v>19.05</v>
      </c>
      <c r="D37" s="5">
        <v>18.06</v>
      </c>
      <c r="E37" s="5">
        <v>94.95</v>
      </c>
      <c r="F37" s="5">
        <v>15.41</v>
      </c>
      <c r="G37" s="5">
        <v>14.2</v>
      </c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" t="s">
        <v>32</v>
      </c>
      <c r="C38" s="6">
        <f>C37-C33</f>
        <v>1.5</v>
      </c>
      <c r="D38" s="6">
        <f>D37-D33</f>
        <v>2.539999999999999</v>
      </c>
      <c r="E38" s="6">
        <f>E37-E33</f>
        <v>6.460000000000008</v>
      </c>
      <c r="F38" s="6">
        <f>F37-F33</f>
        <v>3.540000000000001</v>
      </c>
      <c r="G38" s="6">
        <f>G37-G33</f>
        <v>0.4599999999999991</v>
      </c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" t="s">
        <v>33</v>
      </c>
      <c r="C39" s="6">
        <f>C37-C34</f>
        <v>0.060000000000002274</v>
      </c>
      <c r="D39" s="6">
        <f>D37-D34</f>
        <v>0.2099999999999973</v>
      </c>
      <c r="E39" s="6">
        <f>E37-E34</f>
        <v>0.9900000000000091</v>
      </c>
      <c r="F39" s="6">
        <f>F37-F34</f>
        <v>-0.11999999999999922</v>
      </c>
      <c r="G39" s="6">
        <f>G37-G34</f>
        <v>1.3099999999999987</v>
      </c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t="s">
        <v>10</v>
      </c>
      <c r="B40" s="2" t="s">
        <v>25</v>
      </c>
      <c r="C40" s="5">
        <v>18.18</v>
      </c>
      <c r="D40" s="5">
        <v>16.24</v>
      </c>
      <c r="E40" s="5">
        <v>88.33</v>
      </c>
      <c r="F40" s="5">
        <v>12.61</v>
      </c>
      <c r="G40" s="5">
        <v>13.27</v>
      </c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>
        <v>44</v>
      </c>
      <c r="C41" s="5">
        <v>19.32</v>
      </c>
      <c r="D41" s="5">
        <v>17.68</v>
      </c>
      <c r="E41" s="5">
        <v>91.52</v>
      </c>
      <c r="F41" s="5">
        <v>15.31</v>
      </c>
      <c r="G41" s="5">
        <v>13.37</v>
      </c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>
        <v>46</v>
      </c>
      <c r="C42" s="5">
        <v>19.25</v>
      </c>
      <c r="D42" s="5">
        <v>17.05</v>
      </c>
      <c r="E42" s="5">
        <v>88.57</v>
      </c>
      <c r="F42" s="5">
        <v>14.83</v>
      </c>
      <c r="G42" s="5">
        <v>13.01</v>
      </c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>
        <v>48</v>
      </c>
      <c r="C43" s="5">
        <v>19.05</v>
      </c>
      <c r="D43" s="5">
        <v>17.59</v>
      </c>
      <c r="E43" s="5">
        <v>92.26</v>
      </c>
      <c r="F43" s="5">
        <v>15.34</v>
      </c>
      <c r="G43" s="5">
        <v>12.82</v>
      </c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>
        <v>50</v>
      </c>
      <c r="C44" s="5">
        <v>19.25</v>
      </c>
      <c r="D44" s="5">
        <v>17.9</v>
      </c>
      <c r="E44" s="5">
        <v>93.1</v>
      </c>
      <c r="F44" s="5">
        <v>15.92</v>
      </c>
      <c r="G44" s="5">
        <v>13.17</v>
      </c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" t="s">
        <v>32</v>
      </c>
      <c r="C45" s="6">
        <f>C44-C40</f>
        <v>1.0700000000000003</v>
      </c>
      <c r="D45" s="6">
        <f>D44-D40</f>
        <v>1.6600000000000001</v>
      </c>
      <c r="E45" s="6">
        <f>E44-E40</f>
        <v>4.769999999999996</v>
      </c>
      <c r="F45" s="6">
        <f>F44-F40</f>
        <v>3.3100000000000005</v>
      </c>
      <c r="G45" s="6">
        <f>G44-G40</f>
        <v>-0.09999999999999964</v>
      </c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" t="s">
        <v>33</v>
      </c>
      <c r="C46" s="6">
        <f>C44-C41</f>
        <v>-0.07000000000000028</v>
      </c>
      <c r="D46" s="6">
        <f>D44-D41</f>
        <v>0.21999999999999886</v>
      </c>
      <c r="E46" s="6">
        <f>E44-E41</f>
        <v>1.5799999999999983</v>
      </c>
      <c r="F46" s="6">
        <f>F44-F41</f>
        <v>0.6099999999999994</v>
      </c>
      <c r="G46" s="6">
        <f>G44-G41</f>
        <v>-0.1999999999999993</v>
      </c>
      <c r="H46" s="5"/>
      <c r="I46" s="5"/>
      <c r="J46" s="5"/>
      <c r="K46" s="5"/>
      <c r="L46" s="5"/>
      <c r="M46" s="5"/>
      <c r="N46" s="5"/>
      <c r="O46" s="5"/>
      <c r="P46" s="5"/>
    </row>
    <row r="47" spans="1:16" ht="12.75">
      <c r="A47" t="s">
        <v>12</v>
      </c>
      <c r="B47" s="10" t="s">
        <v>26</v>
      </c>
      <c r="C47" s="5">
        <v>17.6</v>
      </c>
      <c r="D47" s="5">
        <v>15.62</v>
      </c>
      <c r="E47" s="5">
        <v>88.71</v>
      </c>
      <c r="F47" s="5">
        <v>11.76</v>
      </c>
      <c r="G47" s="5">
        <v>14.23</v>
      </c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>
        <v>44</v>
      </c>
      <c r="C48" s="5">
        <v>19.45</v>
      </c>
      <c r="D48" s="5">
        <v>18.14</v>
      </c>
      <c r="E48" s="5">
        <v>93.25</v>
      </c>
      <c r="F48" s="5">
        <v>15.82</v>
      </c>
      <c r="G48" s="5">
        <v>12.79</v>
      </c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>
        <v>46</v>
      </c>
      <c r="C49" s="5">
        <v>19.18</v>
      </c>
      <c r="D49" s="5">
        <v>17.42</v>
      </c>
      <c r="E49" s="5">
        <v>90.79</v>
      </c>
      <c r="F49" s="5">
        <v>14.84</v>
      </c>
      <c r="G49" s="5">
        <v>14.8</v>
      </c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>
        <v>48</v>
      </c>
      <c r="C50" s="5">
        <v>18.68</v>
      </c>
      <c r="D50" s="5">
        <v>17.18</v>
      </c>
      <c r="E50" s="5">
        <v>91.98</v>
      </c>
      <c r="F50" s="5">
        <v>14.94</v>
      </c>
      <c r="G50" s="5">
        <v>13.07</v>
      </c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>
        <v>50</v>
      </c>
      <c r="C51" s="5">
        <v>18.8</v>
      </c>
      <c r="D51" s="5">
        <v>17.32</v>
      </c>
      <c r="E51" s="5">
        <v>92.15</v>
      </c>
      <c r="F51" s="5">
        <v>15.17</v>
      </c>
      <c r="G51" s="5">
        <v>12.43</v>
      </c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" t="s">
        <v>32</v>
      </c>
      <c r="C52" s="6">
        <f>C51-C47</f>
        <v>1.1999999999999993</v>
      </c>
      <c r="D52" s="6">
        <f>D51-D47</f>
        <v>1.700000000000001</v>
      </c>
      <c r="E52" s="6">
        <f>E51-E47</f>
        <v>3.440000000000012</v>
      </c>
      <c r="F52" s="6">
        <f>F51-F47</f>
        <v>3.41</v>
      </c>
      <c r="G52" s="6">
        <f>G51-G47</f>
        <v>-1.8000000000000007</v>
      </c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" t="s">
        <v>33</v>
      </c>
      <c r="C53" s="6">
        <f>C51-C48</f>
        <v>-0.6499999999999986</v>
      </c>
      <c r="D53" s="6">
        <f>D51-D48</f>
        <v>-0.8200000000000003</v>
      </c>
      <c r="E53" s="6">
        <f>E51-E48</f>
        <v>-1.0999999999999943</v>
      </c>
      <c r="F53" s="6">
        <f>F51-F48</f>
        <v>-0.6500000000000004</v>
      </c>
      <c r="G53" s="6">
        <f>G51-G48</f>
        <v>-0.35999999999999943</v>
      </c>
      <c r="H53" s="5"/>
      <c r="I53" s="5"/>
      <c r="J53" s="5"/>
      <c r="K53" s="5"/>
      <c r="L53" s="5"/>
      <c r="M53" s="5"/>
      <c r="N53" s="5"/>
      <c r="O53" s="5"/>
      <c r="P53" s="5"/>
    </row>
    <row r="54" spans="1:16" ht="12.75">
      <c r="A54" t="s">
        <v>10</v>
      </c>
      <c r="B54" s="2" t="s">
        <v>25</v>
      </c>
      <c r="C54" s="5">
        <v>16.97</v>
      </c>
      <c r="D54" s="5">
        <v>14.71</v>
      </c>
      <c r="E54" s="5">
        <v>86.69</v>
      </c>
      <c r="F54" s="5">
        <v>12.08</v>
      </c>
      <c r="G54" s="5">
        <v>13.21</v>
      </c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>
        <v>44</v>
      </c>
      <c r="C55" s="5">
        <v>19.47</v>
      </c>
      <c r="D55" s="5">
        <v>18.12</v>
      </c>
      <c r="E55" s="5">
        <v>93.06</v>
      </c>
      <c r="F55" s="5">
        <v>15.53</v>
      </c>
      <c r="G55" s="5">
        <v>14.3</v>
      </c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>
        <v>46</v>
      </c>
      <c r="C56" s="5">
        <v>19.49</v>
      </c>
      <c r="D56" s="5">
        <v>17.7</v>
      </c>
      <c r="E56" s="5">
        <v>90.82</v>
      </c>
      <c r="F56" s="5">
        <v>15.5</v>
      </c>
      <c r="G56" s="5">
        <v>12.41</v>
      </c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>
        <v>48</v>
      </c>
      <c r="C57" s="5">
        <v>20.35</v>
      </c>
      <c r="D57" s="5">
        <v>18.76</v>
      </c>
      <c r="E57" s="5">
        <v>92.21</v>
      </c>
      <c r="F57" s="5">
        <v>16.18</v>
      </c>
      <c r="G57" s="5">
        <v>13.49</v>
      </c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>
        <v>50</v>
      </c>
      <c r="C58" s="5">
        <v>19.55</v>
      </c>
      <c r="D58" s="5">
        <v>18.08</v>
      </c>
      <c r="E58" s="5">
        <v>92.35</v>
      </c>
      <c r="F58" s="5">
        <v>15.5</v>
      </c>
      <c r="G58" s="5">
        <v>13.35</v>
      </c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" t="s">
        <v>32</v>
      </c>
      <c r="C59" s="6">
        <f>C58-C54</f>
        <v>2.580000000000002</v>
      </c>
      <c r="D59" s="6">
        <f>D58-D54</f>
        <v>3.3699999999999974</v>
      </c>
      <c r="E59" s="6">
        <f>E58-E54</f>
        <v>5.659999999999997</v>
      </c>
      <c r="F59" s="6">
        <f>F58-F54</f>
        <v>3.42</v>
      </c>
      <c r="G59" s="6">
        <f>G58-G54</f>
        <v>0.1399999999999988</v>
      </c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" t="s">
        <v>33</v>
      </c>
      <c r="C60" s="6">
        <f>C58-C55</f>
        <v>0.08000000000000185</v>
      </c>
      <c r="D60" s="6">
        <f>D58-D55</f>
        <v>-0.0400000000000027</v>
      </c>
      <c r="E60" s="6">
        <f>E58-E55</f>
        <v>-0.710000000000008</v>
      </c>
      <c r="F60" s="6">
        <f>F58-F55</f>
        <v>-0.02999999999999936</v>
      </c>
      <c r="G60" s="6">
        <f>G58-G55</f>
        <v>-0.9500000000000011</v>
      </c>
      <c r="H60" s="5"/>
      <c r="I60" s="5"/>
      <c r="J60" s="5"/>
      <c r="K60" s="5"/>
      <c r="L60" s="5"/>
      <c r="M60" s="5"/>
      <c r="N60" s="5"/>
      <c r="O60" s="5"/>
      <c r="P60" s="5"/>
    </row>
    <row r="61" spans="1:16" ht="12.75">
      <c r="A61" t="s">
        <v>13</v>
      </c>
      <c r="B61" s="10" t="s">
        <v>26</v>
      </c>
      <c r="C61" s="5">
        <v>17.47</v>
      </c>
      <c r="D61" s="5">
        <v>15.68</v>
      </c>
      <c r="E61" s="5">
        <v>89.73</v>
      </c>
      <c r="F61" s="5">
        <v>11.76</v>
      </c>
      <c r="G61" s="5">
        <v>13.25</v>
      </c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>
        <v>44</v>
      </c>
      <c r="C62" s="5">
        <v>19.5</v>
      </c>
      <c r="D62" s="5">
        <v>18</v>
      </c>
      <c r="E62" s="5">
        <v>92.28</v>
      </c>
      <c r="F62" s="5">
        <v>15.55</v>
      </c>
      <c r="G62" s="5">
        <v>13.68</v>
      </c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>
        <v>46</v>
      </c>
      <c r="C63" s="5">
        <v>19.64</v>
      </c>
      <c r="D63" s="5">
        <v>17.58</v>
      </c>
      <c r="E63" s="5">
        <v>90.03</v>
      </c>
      <c r="F63" s="5">
        <v>15.52</v>
      </c>
      <c r="G63" s="5">
        <v>12.79</v>
      </c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>
        <v>48</v>
      </c>
      <c r="C64" s="5">
        <v>19.97</v>
      </c>
      <c r="D64" s="5">
        <v>18.63</v>
      </c>
      <c r="E64" s="5">
        <v>92.78</v>
      </c>
      <c r="F64" s="5">
        <v>16.02</v>
      </c>
      <c r="G64" s="5">
        <v>13.24</v>
      </c>
      <c r="H64" s="5"/>
      <c r="I64" s="5"/>
      <c r="J64" s="5"/>
      <c r="K64" s="5"/>
      <c r="L64" s="5"/>
      <c r="M64" s="5"/>
      <c r="N64" s="5"/>
      <c r="O64" s="5"/>
      <c r="P64" s="5"/>
    </row>
    <row r="65" spans="2:7" s="5" customFormat="1" ht="12.75">
      <c r="B65" s="5">
        <v>50</v>
      </c>
      <c r="C65" s="5">
        <v>18.5</v>
      </c>
      <c r="D65" s="5">
        <v>18.78</v>
      </c>
      <c r="E65" s="5">
        <v>90</v>
      </c>
      <c r="F65" s="5">
        <v>14.3</v>
      </c>
      <c r="G65" s="5">
        <v>14.37</v>
      </c>
    </row>
    <row r="66" spans="2:7" ht="12.75">
      <c r="B66" s="1" t="s">
        <v>32</v>
      </c>
      <c r="C66" s="6">
        <f>C65-C61</f>
        <v>1.0300000000000011</v>
      </c>
      <c r="D66" s="6">
        <f>D65-D61</f>
        <v>3.1000000000000014</v>
      </c>
      <c r="E66" s="6">
        <f>E65-E61</f>
        <v>0.269999999999996</v>
      </c>
      <c r="F66" s="6">
        <f>F65-F61</f>
        <v>2.540000000000001</v>
      </c>
      <c r="G66" s="6">
        <f>G65-G61</f>
        <v>1.1199999999999992</v>
      </c>
    </row>
    <row r="67" spans="2:7" ht="12.75">
      <c r="B67" s="1" t="s">
        <v>33</v>
      </c>
      <c r="C67" s="6">
        <f>C65-C62</f>
        <v>-1</v>
      </c>
      <c r="D67" s="6">
        <f>D65-D62</f>
        <v>0.7800000000000011</v>
      </c>
      <c r="E67" s="6">
        <f>E65-E62</f>
        <v>-2.280000000000001</v>
      </c>
      <c r="F67" s="6">
        <f>F65-F62</f>
        <v>-1.25</v>
      </c>
      <c r="G67" s="6">
        <f>G65-G62</f>
        <v>0.6899999999999995</v>
      </c>
    </row>
    <row r="69" spans="1:7" ht="12.75">
      <c r="A69" t="s">
        <v>30</v>
      </c>
      <c r="B69" s="2" t="s">
        <v>15</v>
      </c>
      <c r="C69" s="5">
        <f>(C31+C45)/2</f>
        <v>1.1600000000000001</v>
      </c>
      <c r="D69" s="5">
        <f>(D31+D45)/2</f>
        <v>2.1750000000000007</v>
      </c>
      <c r="E69" s="5">
        <f>(E31+E45)/2</f>
        <v>6.604999999999997</v>
      </c>
      <c r="F69" s="5">
        <f>(F31+F45)/2</f>
        <v>3.415</v>
      </c>
      <c r="G69" s="5">
        <f>(G31+G45)/2</f>
        <v>0.6549999999999994</v>
      </c>
    </row>
    <row r="70" spans="1:7" ht="12.75">
      <c r="A70" t="s">
        <v>31</v>
      </c>
      <c r="B70" s="2" t="s">
        <v>19</v>
      </c>
      <c r="C70" s="5">
        <f>(C38+C52)/2</f>
        <v>1.3499999999999996</v>
      </c>
      <c r="D70" s="5">
        <f>(D38+D52)/2</f>
        <v>2.12</v>
      </c>
      <c r="E70" s="5">
        <f>(E38+E52)/2</f>
        <v>4.95000000000001</v>
      </c>
      <c r="F70" s="5">
        <f>(F38+F52)/2</f>
        <v>3.4750000000000005</v>
      </c>
      <c r="G70" s="5">
        <f>(G38+G52)/2</f>
        <v>-0.6700000000000008</v>
      </c>
    </row>
    <row r="71" spans="1:7" ht="12.75">
      <c r="A71" s="11"/>
      <c r="B71" s="2"/>
      <c r="D71" s="5"/>
      <c r="E71" s="5"/>
      <c r="F71" s="5"/>
      <c r="G71" s="5"/>
    </row>
  </sheetData>
  <hyperlinks>
    <hyperlink ref="R1" r:id="rId1" display="http://bible.cc/romans/8-14.htm"/>
    <hyperlink ref="R24" r:id="rId2" display="http://bible.cc/ephesians/3-14.htm"/>
  </hyperlinks>
  <printOptions/>
  <pageMargins left="0.75" right="0.75" top="1" bottom="1" header="0.5" footer="0.5"/>
  <pageSetup horizontalDpi="360" verticalDpi="36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4">
      <selection activeCell="F10" sqref="F10"/>
    </sheetView>
  </sheetViews>
  <sheetFormatPr defaultColWidth="9.140625" defaultRowHeight="12.75"/>
  <cols>
    <col min="1" max="1" width="10.140625" style="0" customWidth="1"/>
    <col min="2" max="2" width="13.57421875" style="0" customWidth="1"/>
    <col min="3" max="3" width="9.140625" style="5" customWidth="1"/>
  </cols>
  <sheetData>
    <row r="1" spans="1:6" ht="12.75">
      <c r="A1" s="1" t="s">
        <v>0</v>
      </c>
      <c r="B1" s="1" t="s">
        <v>24</v>
      </c>
      <c r="C1" s="22" t="s">
        <v>42</v>
      </c>
      <c r="D1" s="22" t="s">
        <v>4</v>
      </c>
      <c r="E1" s="22" t="s">
        <v>44</v>
      </c>
      <c r="F1" s="7"/>
    </row>
    <row r="2" spans="3:5" s="2" customFormat="1" ht="12.75">
      <c r="C2" s="8" t="s">
        <v>2</v>
      </c>
      <c r="D2" s="2" t="s">
        <v>2</v>
      </c>
      <c r="E2" s="2" t="s">
        <v>2</v>
      </c>
    </row>
    <row r="3" spans="1:5" ht="12.75">
      <c r="A3" t="s">
        <v>10</v>
      </c>
      <c r="B3" t="s">
        <v>15</v>
      </c>
      <c r="C3" s="8">
        <v>16.5</v>
      </c>
      <c r="D3" s="5">
        <v>11.7</v>
      </c>
      <c r="E3" s="5">
        <v>17.88</v>
      </c>
    </row>
    <row r="4" spans="1:5" ht="12.75">
      <c r="A4" t="s">
        <v>11</v>
      </c>
      <c r="B4" t="s">
        <v>22</v>
      </c>
      <c r="C4" s="5">
        <v>17</v>
      </c>
      <c r="D4" s="5">
        <v>11.6</v>
      </c>
      <c r="E4" s="5">
        <v>16.95</v>
      </c>
    </row>
    <row r="5" spans="4:5" ht="12.75">
      <c r="D5" s="5"/>
      <c r="E5" s="5"/>
    </row>
    <row r="6" spans="1:5" ht="12.75">
      <c r="A6" t="s">
        <v>10</v>
      </c>
      <c r="B6" t="s">
        <v>15</v>
      </c>
      <c r="C6" s="5">
        <v>16.43</v>
      </c>
      <c r="D6" s="5">
        <v>11.18</v>
      </c>
      <c r="E6" s="5">
        <v>17.48</v>
      </c>
    </row>
    <row r="7" spans="1:5" ht="12.75">
      <c r="A7" t="s">
        <v>12</v>
      </c>
      <c r="B7" t="s">
        <v>22</v>
      </c>
      <c r="C7" s="5">
        <v>18.4</v>
      </c>
      <c r="D7" s="5">
        <v>11.8</v>
      </c>
      <c r="E7" s="5">
        <v>19</v>
      </c>
    </row>
    <row r="8" spans="4:5" ht="12.75">
      <c r="D8" s="5"/>
      <c r="E8" s="5"/>
    </row>
    <row r="9" spans="1:5" ht="12.75">
      <c r="A9" t="s">
        <v>10</v>
      </c>
      <c r="B9" t="s">
        <v>15</v>
      </c>
      <c r="C9" s="5">
        <v>18.6</v>
      </c>
      <c r="D9" s="5">
        <v>11.6</v>
      </c>
      <c r="E9" s="5">
        <v>16.9</v>
      </c>
    </row>
    <row r="10" spans="1:5" ht="12.75">
      <c r="A10" t="s">
        <v>13</v>
      </c>
      <c r="B10" t="s">
        <v>22</v>
      </c>
      <c r="C10" s="5">
        <v>18.3</v>
      </c>
      <c r="D10" s="5">
        <v>12</v>
      </c>
      <c r="E10" s="5">
        <v>18.2</v>
      </c>
    </row>
    <row r="12" ht="12.75">
      <c r="B12" s="1" t="s">
        <v>6</v>
      </c>
    </row>
    <row r="13" ht="12.75">
      <c r="A13" s="1" t="s">
        <v>16</v>
      </c>
    </row>
    <row r="14" spans="3:5" ht="12.75">
      <c r="C14" s="14" t="s">
        <v>2</v>
      </c>
      <c r="D14" s="3" t="s">
        <v>2</v>
      </c>
      <c r="E14" s="3" t="s">
        <v>2</v>
      </c>
    </row>
    <row r="15" spans="1:5" ht="12.75">
      <c r="A15" s="1" t="s">
        <v>14</v>
      </c>
      <c r="B15" s="1" t="s">
        <v>15</v>
      </c>
      <c r="C15" s="5">
        <f aca="true" t="shared" si="0" ref="C15:E16">(C3+C6+C9)/3</f>
        <v>17.176666666666666</v>
      </c>
      <c r="D15" s="5">
        <f t="shared" si="0"/>
        <v>11.493333333333332</v>
      </c>
      <c r="E15" s="5">
        <f t="shared" si="0"/>
        <v>17.419999999999998</v>
      </c>
    </row>
    <row r="16" spans="1:5" ht="12.75">
      <c r="A16" s="1" t="s">
        <v>0</v>
      </c>
      <c r="B16" s="1" t="s">
        <v>22</v>
      </c>
      <c r="C16" s="5">
        <f t="shared" si="0"/>
        <v>17.900000000000002</v>
      </c>
      <c r="D16" s="5">
        <f t="shared" si="0"/>
        <v>11.799999999999999</v>
      </c>
      <c r="E16" s="5">
        <f t="shared" si="0"/>
        <v>18.05</v>
      </c>
    </row>
    <row r="17" spans="1:5" ht="12.75">
      <c r="A17" s="1"/>
      <c r="B17" s="1" t="s">
        <v>40</v>
      </c>
      <c r="C17" s="6">
        <f>C16-C15</f>
        <v>0.7233333333333363</v>
      </c>
      <c r="D17" s="6">
        <f>D16-D15</f>
        <v>0.30666666666666664</v>
      </c>
      <c r="E17" s="6">
        <f>E16-E15</f>
        <v>0.6300000000000026</v>
      </c>
    </row>
    <row r="18" spans="1:5" ht="12.75">
      <c r="A18" s="1"/>
      <c r="B18" s="1"/>
      <c r="D18" s="5"/>
      <c r="E18" s="5"/>
    </row>
    <row r="19" spans="1:5" ht="12.75">
      <c r="A19" s="9" t="s">
        <v>11</v>
      </c>
      <c r="B19" s="9" t="s">
        <v>22</v>
      </c>
      <c r="D19" s="5"/>
      <c r="E19" s="5"/>
    </row>
    <row r="20" spans="1:5" ht="12.75">
      <c r="A20" s="9" t="s">
        <v>12</v>
      </c>
      <c r="B20" s="9" t="s">
        <v>34</v>
      </c>
      <c r="D20" s="5"/>
      <c r="E20" s="5"/>
    </row>
    <row r="21" spans="1:5" ht="12.75">
      <c r="A21" s="9" t="s">
        <v>13</v>
      </c>
      <c r="B21" s="9" t="s">
        <v>35</v>
      </c>
      <c r="D21" s="5"/>
      <c r="E21" s="5"/>
    </row>
    <row r="23" spans="1:3" s="1" customFormat="1" ht="12.75">
      <c r="A23" s="1" t="s">
        <v>39</v>
      </c>
      <c r="C23" s="6"/>
    </row>
    <row r="24" spans="1:6" ht="12.75">
      <c r="A24" t="s">
        <v>0</v>
      </c>
      <c r="C24" s="13" t="s">
        <v>29</v>
      </c>
      <c r="E24" s="1"/>
      <c r="F24" s="7"/>
    </row>
    <row r="25" spans="2:12" s="11" customFormat="1" ht="12.75">
      <c r="B25" s="11" t="s">
        <v>21</v>
      </c>
      <c r="C25" s="12" t="s">
        <v>2</v>
      </c>
      <c r="D25" s="2"/>
      <c r="H25" s="15"/>
      <c r="I25" s="15"/>
      <c r="J25" s="15" t="s">
        <v>14</v>
      </c>
      <c r="K25" s="15" t="s">
        <v>15</v>
      </c>
      <c r="L25" s="15" t="s">
        <v>19</v>
      </c>
    </row>
    <row r="26" spans="1:12" ht="12.75">
      <c r="A26" t="s">
        <v>41</v>
      </c>
      <c r="B26" s="2">
        <v>42</v>
      </c>
      <c r="C26" s="5">
        <v>17.8</v>
      </c>
      <c r="D26" s="5"/>
      <c r="E26" s="5"/>
      <c r="H26" s="16">
        <f>B26</f>
        <v>42</v>
      </c>
      <c r="I26" s="17">
        <f>(C26+C40+C54)/3</f>
        <v>17.650000000000002</v>
      </c>
      <c r="J26" s="17">
        <f>I26</f>
        <v>17.650000000000002</v>
      </c>
      <c r="K26" s="17">
        <f>C26</f>
        <v>17.8</v>
      </c>
      <c r="L26" s="17">
        <f>C33</f>
        <v>17.55</v>
      </c>
    </row>
    <row r="27" spans="2:12" ht="12.75">
      <c r="B27">
        <v>44</v>
      </c>
      <c r="C27" s="5">
        <v>19.5</v>
      </c>
      <c r="D27" s="5"/>
      <c r="E27" s="5"/>
      <c r="H27" s="16">
        <f>B27</f>
        <v>44</v>
      </c>
      <c r="I27" s="17">
        <f>(C27+C41+C55)/3</f>
        <v>19.43</v>
      </c>
      <c r="J27" s="17">
        <f>C27-J26</f>
        <v>1.8499999999999979</v>
      </c>
      <c r="K27" s="17">
        <f>I27-K26</f>
        <v>1.629999999999999</v>
      </c>
      <c r="L27" s="17">
        <f>I27-L26</f>
        <v>1.879999999999999</v>
      </c>
    </row>
    <row r="28" spans="1:12" ht="12.75">
      <c r="A28" t="s">
        <v>15</v>
      </c>
      <c r="B28">
        <v>46</v>
      </c>
      <c r="C28" s="5">
        <v>19.3</v>
      </c>
      <c r="D28" s="5"/>
      <c r="E28" s="5"/>
      <c r="H28" s="16">
        <f>B28</f>
        <v>46</v>
      </c>
      <c r="I28" s="17">
        <f>(C28+C42+C56)/3</f>
        <v>19.346666666666664</v>
      </c>
      <c r="J28" s="17">
        <f>I28-J26</f>
        <v>1.6966666666666619</v>
      </c>
      <c r="K28" s="17">
        <f>I28-K26</f>
        <v>1.5466666666666633</v>
      </c>
      <c r="L28" s="17">
        <f>I28-L26</f>
        <v>1.7966666666666633</v>
      </c>
    </row>
    <row r="29" spans="2:12" ht="12.75">
      <c r="B29">
        <v>48</v>
      </c>
      <c r="C29" s="5">
        <v>19.56</v>
      </c>
      <c r="D29" s="5"/>
      <c r="E29" s="5"/>
      <c r="H29" s="16">
        <f>B29</f>
        <v>48</v>
      </c>
      <c r="I29" s="17">
        <f>(C29+C43+C57)/3</f>
        <v>19.653333333333332</v>
      </c>
      <c r="J29" s="17">
        <f>I29-J26</f>
        <v>2.0033333333333303</v>
      </c>
      <c r="K29" s="17">
        <f>I29-K26</f>
        <v>1.8533333333333317</v>
      </c>
      <c r="L29" s="17">
        <f>I29-L26</f>
        <v>2.1033333333333317</v>
      </c>
    </row>
    <row r="30" spans="2:12" ht="12.75">
      <c r="B30">
        <v>50</v>
      </c>
      <c r="C30" s="5">
        <v>19.05</v>
      </c>
      <c r="D30" s="5"/>
      <c r="E30" s="5"/>
      <c r="H30" s="16">
        <f>B30</f>
        <v>50</v>
      </c>
      <c r="I30" s="17">
        <f>(C30+C44+C58)/3</f>
        <v>19.28333333333333</v>
      </c>
      <c r="J30" s="17">
        <f>I30-J26</f>
        <v>1.6333333333333293</v>
      </c>
      <c r="K30" s="17">
        <f>I30-K26</f>
        <v>1.4833333333333307</v>
      </c>
      <c r="L30" s="17">
        <f>I30-L26</f>
        <v>1.7333333333333307</v>
      </c>
    </row>
    <row r="31" spans="3:11" s="1" customFormat="1" ht="12.75">
      <c r="C31" s="6"/>
      <c r="D31" s="6"/>
      <c r="E31" s="6"/>
      <c r="H31" s="16"/>
      <c r="I31" s="16"/>
      <c r="J31" s="16"/>
      <c r="K31"/>
    </row>
    <row r="32" spans="3:12" s="1" customFormat="1" ht="12.75">
      <c r="C32" s="6"/>
      <c r="D32" s="6"/>
      <c r="E32" s="6"/>
      <c r="H32" s="15"/>
      <c r="I32" s="15" t="s">
        <v>15</v>
      </c>
      <c r="J32" s="15" t="s">
        <v>19</v>
      </c>
      <c r="K32"/>
      <c r="L32"/>
    </row>
    <row r="33" spans="1:10" ht="12.75">
      <c r="A33" t="s">
        <v>11</v>
      </c>
      <c r="B33" s="2">
        <v>42</v>
      </c>
      <c r="C33" s="5">
        <v>17.55</v>
      </c>
      <c r="D33" s="5"/>
      <c r="E33" s="5"/>
      <c r="H33" s="16">
        <v>2</v>
      </c>
      <c r="I33" s="16">
        <v>0</v>
      </c>
      <c r="J33" s="16">
        <v>0</v>
      </c>
    </row>
    <row r="34" spans="2:10" ht="12.75">
      <c r="B34">
        <v>44</v>
      </c>
      <c r="C34" s="5">
        <v>18.99</v>
      </c>
      <c r="D34" s="5"/>
      <c r="E34" s="5"/>
      <c r="H34" s="16">
        <v>4</v>
      </c>
      <c r="I34" s="16">
        <f>K27-J27</f>
        <v>-0.21999999999999886</v>
      </c>
      <c r="J34" s="16">
        <f>L27-J27</f>
        <v>0.030000000000001137</v>
      </c>
    </row>
    <row r="35" spans="1:10" ht="12.75">
      <c r="A35" t="s">
        <v>19</v>
      </c>
      <c r="B35">
        <v>46</v>
      </c>
      <c r="C35" s="5">
        <v>18.47</v>
      </c>
      <c r="D35" s="5"/>
      <c r="E35" s="5"/>
      <c r="H35" s="16">
        <v>6</v>
      </c>
      <c r="I35" s="16">
        <f>K28-J28</f>
        <v>-0.14999999999999858</v>
      </c>
      <c r="J35" s="16">
        <f>L28-J28</f>
        <v>0.10000000000000142</v>
      </c>
    </row>
    <row r="36" spans="2:10" ht="12.75">
      <c r="B36">
        <v>48</v>
      </c>
      <c r="C36" s="5">
        <v>18.48</v>
      </c>
      <c r="D36" s="5"/>
      <c r="E36" s="5"/>
      <c r="H36" s="16">
        <v>8</v>
      </c>
      <c r="I36" s="17">
        <f>K29-J29</f>
        <v>-0.14999999999999858</v>
      </c>
      <c r="J36" s="17">
        <f>L29-J29</f>
        <v>0.10000000000000142</v>
      </c>
    </row>
    <row r="37" spans="2:10" ht="12.75">
      <c r="B37">
        <v>50</v>
      </c>
      <c r="C37" s="5">
        <v>19.05</v>
      </c>
      <c r="D37" s="5"/>
      <c r="E37" s="5"/>
      <c r="H37" s="16">
        <v>10</v>
      </c>
      <c r="I37" s="17">
        <f>K30-J30</f>
        <v>-0.14999999999999858</v>
      </c>
      <c r="J37" s="17">
        <f>L30-J30</f>
        <v>0.10000000000000142</v>
      </c>
    </row>
    <row r="38" spans="2:5" ht="12.75">
      <c r="B38" s="1"/>
      <c r="C38" s="6"/>
      <c r="D38" s="6"/>
      <c r="E38" s="5"/>
    </row>
    <row r="39" spans="2:12" ht="12.75">
      <c r="B39" s="1"/>
      <c r="C39" s="6"/>
      <c r="D39" s="6"/>
      <c r="E39" s="5"/>
      <c r="H39" s="15"/>
      <c r="I39" s="15"/>
      <c r="J39" s="15" t="s">
        <v>14</v>
      </c>
      <c r="K39" s="15" t="s">
        <v>15</v>
      </c>
      <c r="L39" s="15" t="s">
        <v>19</v>
      </c>
    </row>
    <row r="40" spans="1:12" ht="12.75">
      <c r="A40" t="s">
        <v>10</v>
      </c>
      <c r="B40" s="2">
        <v>42</v>
      </c>
      <c r="C40" s="5">
        <v>18.18</v>
      </c>
      <c r="D40" s="5"/>
      <c r="E40" s="5"/>
      <c r="H40" s="16">
        <f>B40</f>
        <v>42</v>
      </c>
      <c r="I40" s="17">
        <f>(C26+C40+C54)/3</f>
        <v>17.650000000000002</v>
      </c>
      <c r="J40" s="17">
        <f>C40</f>
        <v>18.18</v>
      </c>
      <c r="K40" s="17">
        <f>C40</f>
        <v>18.18</v>
      </c>
      <c r="L40" s="17">
        <f>C47</f>
        <v>17.6</v>
      </c>
    </row>
    <row r="41" spans="2:12" ht="12.75">
      <c r="B41">
        <v>44</v>
      </c>
      <c r="C41" s="5">
        <v>19.32</v>
      </c>
      <c r="D41" s="5"/>
      <c r="E41" s="5"/>
      <c r="H41" s="16">
        <f>B41</f>
        <v>44</v>
      </c>
      <c r="I41" s="17">
        <f>(C27+C41+C55)/3</f>
        <v>19.43</v>
      </c>
      <c r="J41" s="17">
        <f>C41-J40</f>
        <v>1.1400000000000006</v>
      </c>
      <c r="K41" s="17">
        <f>I41-K40</f>
        <v>1.25</v>
      </c>
      <c r="L41" s="17">
        <f>I41-L40</f>
        <v>1.8299999999999983</v>
      </c>
    </row>
    <row r="42" spans="2:12" ht="12.75">
      <c r="B42">
        <v>46</v>
      </c>
      <c r="C42" s="5">
        <v>19.25</v>
      </c>
      <c r="D42" s="5"/>
      <c r="E42" s="5"/>
      <c r="H42" s="16">
        <f>B42</f>
        <v>46</v>
      </c>
      <c r="I42" s="17">
        <f>(C28+C42+C56)/3</f>
        <v>19.346666666666664</v>
      </c>
      <c r="J42" s="17">
        <f>I42-J40</f>
        <v>1.1666666666666643</v>
      </c>
      <c r="K42" s="17">
        <f>I42-K40</f>
        <v>1.1666666666666643</v>
      </c>
      <c r="L42" s="17">
        <f>I42-L40</f>
        <v>1.7466666666666626</v>
      </c>
    </row>
    <row r="43" spans="1:12" ht="12.75">
      <c r="A43" t="s">
        <v>15</v>
      </c>
      <c r="B43">
        <v>48</v>
      </c>
      <c r="C43" s="5">
        <v>19.05</v>
      </c>
      <c r="D43" s="5"/>
      <c r="E43" s="5"/>
      <c r="H43" s="16">
        <f>B43</f>
        <v>48</v>
      </c>
      <c r="I43" s="17">
        <f>(C29+C43+C57)/3</f>
        <v>19.653333333333332</v>
      </c>
      <c r="J43" s="17">
        <f>I43-J40</f>
        <v>1.4733333333333327</v>
      </c>
      <c r="K43" s="17">
        <f>I43-K40</f>
        <v>1.4733333333333327</v>
      </c>
      <c r="L43" s="17">
        <f>I43-L40</f>
        <v>2.053333333333331</v>
      </c>
    </row>
    <row r="44" spans="2:12" ht="12.75">
      <c r="B44">
        <v>50</v>
      </c>
      <c r="C44" s="5">
        <v>19.25</v>
      </c>
      <c r="D44" s="5"/>
      <c r="E44" s="5"/>
      <c r="H44" s="16">
        <f>B44</f>
        <v>50</v>
      </c>
      <c r="I44" s="17">
        <f>(C30+C44+C58)/3</f>
        <v>19.28333333333333</v>
      </c>
      <c r="J44" s="17">
        <f>I44-J40</f>
        <v>1.1033333333333317</v>
      </c>
      <c r="K44" s="17">
        <f>I44-K40</f>
        <v>1.1033333333333317</v>
      </c>
      <c r="L44" s="17">
        <f>I44-L40</f>
        <v>1.68333333333333</v>
      </c>
    </row>
    <row r="45" spans="2:12" ht="12.75">
      <c r="B45" s="1"/>
      <c r="C45" s="6"/>
      <c r="D45" s="6"/>
      <c r="E45" s="5"/>
      <c r="H45" s="16"/>
      <c r="I45" s="16"/>
      <c r="J45" s="16"/>
      <c r="L45" s="1"/>
    </row>
    <row r="46" spans="2:10" ht="12.75">
      <c r="B46" s="1"/>
      <c r="C46" s="6"/>
      <c r="D46" s="6"/>
      <c r="E46" s="5"/>
      <c r="H46" s="15"/>
      <c r="I46" s="15" t="s">
        <v>15</v>
      </c>
      <c r="J46" s="15" t="s">
        <v>19</v>
      </c>
    </row>
    <row r="47" spans="1:10" ht="12.75">
      <c r="A47" t="s">
        <v>12</v>
      </c>
      <c r="B47" s="2">
        <v>42</v>
      </c>
      <c r="C47" s="5">
        <v>17.6</v>
      </c>
      <c r="D47" s="5"/>
      <c r="E47" s="5"/>
      <c r="H47" s="16">
        <v>2</v>
      </c>
      <c r="I47" s="16">
        <v>0</v>
      </c>
      <c r="J47" s="16">
        <v>0</v>
      </c>
    </row>
    <row r="48" spans="2:10" ht="12.75">
      <c r="B48">
        <v>44</v>
      </c>
      <c r="C48" s="5">
        <v>19.45</v>
      </c>
      <c r="D48" s="5"/>
      <c r="E48" s="5"/>
      <c r="H48" s="16">
        <v>4</v>
      </c>
      <c r="I48" s="16">
        <f>K41-J41</f>
        <v>0.10999999999999943</v>
      </c>
      <c r="J48" s="16">
        <f>L41-J41</f>
        <v>0.6899999999999977</v>
      </c>
    </row>
    <row r="49" spans="1:10" ht="12.75">
      <c r="A49" t="s">
        <v>19</v>
      </c>
      <c r="B49">
        <v>46</v>
      </c>
      <c r="C49" s="5">
        <v>19.18</v>
      </c>
      <c r="D49" s="5"/>
      <c r="E49" s="5"/>
      <c r="H49" s="16">
        <v>6</v>
      </c>
      <c r="I49" s="16">
        <f>K42-J42</f>
        <v>0</v>
      </c>
      <c r="J49" s="16">
        <f>L42-J42</f>
        <v>0.5799999999999983</v>
      </c>
    </row>
    <row r="50" spans="2:10" ht="12.75">
      <c r="B50">
        <v>48</v>
      </c>
      <c r="C50" s="5">
        <v>18.68</v>
      </c>
      <c r="D50" s="5"/>
      <c r="E50" s="5"/>
      <c r="H50" s="16">
        <v>8</v>
      </c>
      <c r="I50" s="17">
        <f>K43-J43</f>
        <v>0</v>
      </c>
      <c r="J50" s="17">
        <f>L43-J43</f>
        <v>0.5799999999999983</v>
      </c>
    </row>
    <row r="51" spans="2:10" ht="12.75">
      <c r="B51">
        <v>50</v>
      </c>
      <c r="C51" s="5">
        <v>18.8</v>
      </c>
      <c r="D51" s="5"/>
      <c r="E51" s="5"/>
      <c r="H51" s="16">
        <v>10</v>
      </c>
      <c r="I51" s="17">
        <f>K44-J44</f>
        <v>0</v>
      </c>
      <c r="J51" s="17">
        <f>L44-J44</f>
        <v>0.5799999999999983</v>
      </c>
    </row>
    <row r="52" spans="2:5" ht="12.75">
      <c r="B52" s="1"/>
      <c r="C52" s="6"/>
      <c r="D52" s="6"/>
      <c r="E52" s="5"/>
    </row>
    <row r="53" spans="2:12" ht="12.75">
      <c r="B53" s="1"/>
      <c r="C53" s="6"/>
      <c r="D53" s="6"/>
      <c r="E53" s="5"/>
      <c r="H53" s="15"/>
      <c r="I53" s="15"/>
      <c r="J53" s="15" t="s">
        <v>14</v>
      </c>
      <c r="K53" s="15" t="s">
        <v>15</v>
      </c>
      <c r="L53" s="15" t="s">
        <v>19</v>
      </c>
    </row>
    <row r="54" spans="1:12" ht="12.75">
      <c r="A54" t="s">
        <v>10</v>
      </c>
      <c r="B54" s="2">
        <v>42</v>
      </c>
      <c r="C54" s="5">
        <v>16.97</v>
      </c>
      <c r="D54" s="5"/>
      <c r="E54" s="5"/>
      <c r="H54" s="16">
        <f>B54</f>
        <v>42</v>
      </c>
      <c r="I54" s="17">
        <f>(C40+C54+C68)/3</f>
        <v>11.716666666666667</v>
      </c>
      <c r="J54" s="17">
        <f>C54</f>
        <v>16.97</v>
      </c>
      <c r="K54" s="17">
        <f>C54</f>
        <v>16.97</v>
      </c>
      <c r="L54" s="17">
        <f>C61</f>
        <v>17.47</v>
      </c>
    </row>
    <row r="55" spans="2:12" ht="12.75">
      <c r="B55">
        <v>44</v>
      </c>
      <c r="C55" s="5">
        <v>19.47</v>
      </c>
      <c r="D55" s="5"/>
      <c r="E55" s="5"/>
      <c r="H55" s="16">
        <f>B55</f>
        <v>44</v>
      </c>
      <c r="I55" s="17">
        <f>(C41+C55+C69)/3</f>
        <v>12.93</v>
      </c>
      <c r="J55" s="17">
        <f>C55-J54</f>
        <v>2.5</v>
      </c>
      <c r="K55" s="17">
        <f>I55-K54</f>
        <v>-4.039999999999999</v>
      </c>
      <c r="L55" s="17">
        <f>I55-L54</f>
        <v>-4.539999999999999</v>
      </c>
    </row>
    <row r="56" spans="1:12" ht="12.75">
      <c r="A56" t="s">
        <v>15</v>
      </c>
      <c r="B56">
        <v>46</v>
      </c>
      <c r="C56" s="5">
        <v>19.49</v>
      </c>
      <c r="D56" s="5"/>
      <c r="E56" s="5"/>
      <c r="H56" s="16">
        <f>B56</f>
        <v>46</v>
      </c>
      <c r="I56" s="17">
        <f>(C42+C56+C70)/3</f>
        <v>12.913333333333332</v>
      </c>
      <c r="J56" s="17">
        <f>I56-J54</f>
        <v>-4.056666666666667</v>
      </c>
      <c r="K56" s="17">
        <f>I56-K54</f>
        <v>-4.056666666666667</v>
      </c>
      <c r="L56" s="17">
        <f>I56-L54</f>
        <v>-4.556666666666667</v>
      </c>
    </row>
    <row r="57" spans="2:12" ht="12.75">
      <c r="B57">
        <v>48</v>
      </c>
      <c r="C57" s="5">
        <v>20.35</v>
      </c>
      <c r="D57" s="5"/>
      <c r="E57" s="5"/>
      <c r="H57" s="16">
        <f>B57</f>
        <v>48</v>
      </c>
      <c r="I57" s="17">
        <f>(C43+C57+C71)/3</f>
        <v>13.133333333333335</v>
      </c>
      <c r="J57" s="17">
        <f>I57-J54</f>
        <v>-3.8366666666666642</v>
      </c>
      <c r="K57" s="17">
        <f>I57-K54</f>
        <v>-3.8366666666666642</v>
      </c>
      <c r="L57" s="17">
        <f>I57-L54</f>
        <v>-4.336666666666664</v>
      </c>
    </row>
    <row r="58" spans="2:12" ht="12.75">
      <c r="B58">
        <v>50</v>
      </c>
      <c r="C58" s="5">
        <v>19.55</v>
      </c>
      <c r="D58" s="5"/>
      <c r="E58" s="5"/>
      <c r="H58" s="16">
        <f>B58</f>
        <v>50</v>
      </c>
      <c r="I58" s="17">
        <f>(C44+C58+C72)/3</f>
        <v>12.933333333333332</v>
      </c>
      <c r="J58" s="17">
        <f>I58-J54</f>
        <v>-4.036666666666667</v>
      </c>
      <c r="K58" s="17">
        <f>I58-K54</f>
        <v>-4.036666666666667</v>
      </c>
      <c r="L58" s="17">
        <f>I58-L54</f>
        <v>-4.536666666666667</v>
      </c>
    </row>
    <row r="59" spans="2:12" ht="12.75">
      <c r="B59" s="1"/>
      <c r="C59" s="6"/>
      <c r="D59" s="6"/>
      <c r="E59" s="5"/>
      <c r="H59" s="16"/>
      <c r="I59" s="16"/>
      <c r="J59" s="16"/>
      <c r="L59" s="1"/>
    </row>
    <row r="60" spans="2:10" ht="12.75">
      <c r="B60" s="1"/>
      <c r="C60" s="6"/>
      <c r="D60" s="6"/>
      <c r="E60" s="5"/>
      <c r="H60" s="15"/>
      <c r="I60" s="15" t="s">
        <v>15</v>
      </c>
      <c r="J60" s="15" t="s">
        <v>19</v>
      </c>
    </row>
    <row r="61" spans="1:10" ht="12.75">
      <c r="A61" t="s">
        <v>13</v>
      </c>
      <c r="B61" s="10">
        <v>42</v>
      </c>
      <c r="C61" s="5">
        <v>17.47</v>
      </c>
      <c r="D61" s="5"/>
      <c r="E61" s="5"/>
      <c r="H61" s="16">
        <v>2</v>
      </c>
      <c r="I61" s="16">
        <v>0</v>
      </c>
      <c r="J61" s="16">
        <v>0</v>
      </c>
    </row>
    <row r="62" spans="2:10" ht="12.75">
      <c r="B62">
        <v>44</v>
      </c>
      <c r="C62" s="5">
        <v>19.5</v>
      </c>
      <c r="D62" s="5"/>
      <c r="E62" s="5"/>
      <c r="H62" s="16">
        <v>4</v>
      </c>
      <c r="I62" s="16">
        <f>K55-J55</f>
        <v>-6.539999999999999</v>
      </c>
      <c r="J62" s="16">
        <f>L55-J55</f>
        <v>-7.039999999999999</v>
      </c>
    </row>
    <row r="63" spans="1:10" ht="12.75">
      <c r="A63" t="s">
        <v>19</v>
      </c>
      <c r="B63">
        <v>46</v>
      </c>
      <c r="C63" s="5">
        <v>19.64</v>
      </c>
      <c r="D63" s="5"/>
      <c r="E63" s="5"/>
      <c r="H63" s="16">
        <v>6</v>
      </c>
      <c r="I63" s="16">
        <f>K56-J56</f>
        <v>0</v>
      </c>
      <c r="J63" s="16">
        <f>L56-J56</f>
        <v>-0.5</v>
      </c>
    </row>
    <row r="64" spans="2:10" ht="12.75">
      <c r="B64">
        <v>48</v>
      </c>
      <c r="C64" s="5">
        <v>19.97</v>
      </c>
      <c r="D64" s="5"/>
      <c r="E64" s="5"/>
      <c r="H64" s="16">
        <v>8</v>
      </c>
      <c r="I64" s="17">
        <f>K57-J57</f>
        <v>0</v>
      </c>
      <c r="J64" s="17">
        <f>L57-J57</f>
        <v>-0.5</v>
      </c>
    </row>
    <row r="65" spans="2:12" s="5" customFormat="1" ht="13.5" customHeight="1">
      <c r="B65" s="5">
        <v>50</v>
      </c>
      <c r="C65" s="5">
        <v>18.5</v>
      </c>
      <c r="H65" s="16">
        <v>10</v>
      </c>
      <c r="I65" s="17">
        <f>K58-J58</f>
        <v>0</v>
      </c>
      <c r="J65" s="17">
        <f>L58-J58</f>
        <v>-0.5</v>
      </c>
      <c r="K65"/>
      <c r="L65"/>
    </row>
    <row r="66" spans="2:4" ht="12.75">
      <c r="B66" s="1"/>
      <c r="C66" s="6"/>
      <c r="D66" s="6"/>
    </row>
    <row r="67" spans="2:4" ht="12.75">
      <c r="B67" s="1"/>
      <c r="C67" s="6"/>
      <c r="D67" s="6"/>
    </row>
    <row r="69" spans="2:4" ht="12.75">
      <c r="B69" s="2"/>
      <c r="D69" s="5"/>
    </row>
    <row r="70" spans="2:4" ht="12.75">
      <c r="B70" s="2"/>
      <c r="D70" s="5"/>
    </row>
    <row r="71" spans="1:4" ht="12.75">
      <c r="A71" s="11"/>
      <c r="B71" s="2"/>
      <c r="D71" s="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D1">
      <selection activeCell="V17" sqref="V17"/>
    </sheetView>
  </sheetViews>
  <sheetFormatPr defaultColWidth="9.140625" defaultRowHeight="12.75"/>
  <cols>
    <col min="1" max="1" width="10.140625" style="0" customWidth="1"/>
    <col min="2" max="2" width="13.57421875" style="0" customWidth="1"/>
    <col min="3" max="3" width="9.140625" style="5" customWidth="1"/>
  </cols>
  <sheetData>
    <row r="1" spans="1:5" ht="12.75">
      <c r="A1" s="1" t="s">
        <v>0</v>
      </c>
      <c r="B1" s="1" t="s">
        <v>24</v>
      </c>
      <c r="C1" s="22" t="s">
        <v>42</v>
      </c>
      <c r="D1" s="22" t="s">
        <v>4</v>
      </c>
      <c r="E1" s="22" t="s">
        <v>44</v>
      </c>
    </row>
    <row r="2" spans="3:5" s="2" customFormat="1" ht="12.75">
      <c r="C2" s="19" t="s">
        <v>5</v>
      </c>
      <c r="D2" s="19" t="s">
        <v>5</v>
      </c>
      <c r="E2" s="19" t="s">
        <v>5</v>
      </c>
    </row>
    <row r="3" spans="1:7" ht="12.75">
      <c r="A3" t="s">
        <v>10</v>
      </c>
      <c r="B3" t="s">
        <v>15</v>
      </c>
      <c r="C3" s="20">
        <v>13.87</v>
      </c>
      <c r="D3" s="20">
        <v>9.24</v>
      </c>
      <c r="E3" s="20">
        <v>14.79</v>
      </c>
      <c r="F3" s="5"/>
      <c r="G3" s="5"/>
    </row>
    <row r="4" spans="1:7" ht="12.75">
      <c r="A4" t="s">
        <v>11</v>
      </c>
      <c r="B4" t="s">
        <v>22</v>
      </c>
      <c r="C4" s="20">
        <v>14.37</v>
      </c>
      <c r="D4" s="20">
        <v>9.58</v>
      </c>
      <c r="E4" s="20">
        <v>14.03</v>
      </c>
      <c r="F4" s="5"/>
      <c r="G4" s="5"/>
    </row>
    <row r="5" spans="3:7" ht="12.75">
      <c r="C5" s="20"/>
      <c r="D5" s="20"/>
      <c r="E5" s="20"/>
      <c r="F5" s="5"/>
      <c r="G5" s="5"/>
    </row>
    <row r="6" spans="1:7" ht="12.75">
      <c r="A6" t="s">
        <v>10</v>
      </c>
      <c r="B6" t="s">
        <v>15</v>
      </c>
      <c r="C6" s="5">
        <v>13.85</v>
      </c>
      <c r="D6" s="5">
        <v>9.25</v>
      </c>
      <c r="E6" s="5">
        <v>14.51</v>
      </c>
      <c r="F6" s="5"/>
      <c r="G6" s="5"/>
    </row>
    <row r="7" spans="1:7" ht="12.75">
      <c r="A7" t="s">
        <v>12</v>
      </c>
      <c r="B7" t="s">
        <v>22</v>
      </c>
      <c r="C7" s="5">
        <v>15.44</v>
      </c>
      <c r="D7" s="5">
        <v>9.71</v>
      </c>
      <c r="E7" s="5">
        <v>16.2</v>
      </c>
      <c r="F7" s="5"/>
      <c r="G7" s="5"/>
    </row>
    <row r="8" spans="4:7" ht="12.75">
      <c r="D8" s="5"/>
      <c r="E8" s="5"/>
      <c r="F8" s="5"/>
      <c r="G8" s="5"/>
    </row>
    <row r="9" spans="1:7" ht="12.75">
      <c r="A9" t="s">
        <v>10</v>
      </c>
      <c r="B9" t="s">
        <v>15</v>
      </c>
      <c r="C9" s="5">
        <v>15.37</v>
      </c>
      <c r="D9" s="5">
        <v>9.4</v>
      </c>
      <c r="E9" s="5">
        <v>14.95</v>
      </c>
      <c r="F9" s="5"/>
      <c r="G9" s="5"/>
    </row>
    <row r="10" spans="1:7" ht="12.75">
      <c r="A10" t="s">
        <v>13</v>
      </c>
      <c r="B10" t="s">
        <v>22</v>
      </c>
      <c r="C10" s="5">
        <v>15.8</v>
      </c>
      <c r="D10" s="5">
        <v>10.13</v>
      </c>
      <c r="E10" s="5">
        <v>16.3</v>
      </c>
      <c r="F10" s="5"/>
      <c r="G10" s="5"/>
    </row>
    <row r="11" ht="12.75">
      <c r="C11"/>
    </row>
    <row r="12" ht="12.75">
      <c r="C12"/>
    </row>
    <row r="13" spans="1:5" ht="12.75">
      <c r="A13" s="1" t="s">
        <v>16</v>
      </c>
      <c r="C13" s="4" t="s">
        <v>43</v>
      </c>
      <c r="D13" s="4" t="s">
        <v>4</v>
      </c>
      <c r="E13" s="1" t="s">
        <v>6</v>
      </c>
    </row>
    <row r="14" spans="3:7" ht="12.75">
      <c r="C14" s="3" t="s">
        <v>5</v>
      </c>
      <c r="D14" s="3" t="s">
        <v>5</v>
      </c>
      <c r="E14" s="3" t="s">
        <v>5</v>
      </c>
      <c r="F14" s="1"/>
      <c r="G14" s="3"/>
    </row>
    <row r="15" spans="1:7" ht="12.75">
      <c r="A15" s="1" t="s">
        <v>14</v>
      </c>
      <c r="B15" s="1" t="s">
        <v>15</v>
      </c>
      <c r="C15" s="8">
        <f aca="true" t="shared" si="0" ref="C15:E16">(C3+C6+C9)/3</f>
        <v>14.363333333333332</v>
      </c>
      <c r="D15" s="8">
        <f t="shared" si="0"/>
        <v>9.296666666666667</v>
      </c>
      <c r="E15" s="8">
        <f t="shared" si="0"/>
        <v>14.75</v>
      </c>
      <c r="F15" s="5"/>
      <c r="G15" s="5"/>
    </row>
    <row r="16" spans="1:7" ht="12.75">
      <c r="A16" s="1" t="s">
        <v>0</v>
      </c>
      <c r="B16" s="1" t="s">
        <v>22</v>
      </c>
      <c r="C16" s="8">
        <f t="shared" si="0"/>
        <v>15.203333333333333</v>
      </c>
      <c r="D16" s="8">
        <f t="shared" si="0"/>
        <v>9.806666666666667</v>
      </c>
      <c r="E16" s="8">
        <f t="shared" si="0"/>
        <v>15.51</v>
      </c>
      <c r="F16" s="5"/>
      <c r="G16" s="5"/>
    </row>
    <row r="17" spans="1:7" ht="12.75">
      <c r="A17" s="1"/>
      <c r="B17" s="1" t="s">
        <v>40</v>
      </c>
      <c r="C17" s="14">
        <f>C16-C15</f>
        <v>0.8400000000000016</v>
      </c>
      <c r="D17" s="14">
        <f>D16-D15</f>
        <v>0.5099999999999998</v>
      </c>
      <c r="E17" s="14">
        <f>E16-E15</f>
        <v>0.7599999999999998</v>
      </c>
      <c r="F17" s="6"/>
      <c r="G17" s="6"/>
    </row>
    <row r="18" spans="1:7" ht="12.75">
      <c r="A18" s="1"/>
      <c r="B18" s="1"/>
      <c r="D18" s="5"/>
      <c r="E18" s="5"/>
      <c r="F18" s="5"/>
      <c r="G18" s="5"/>
    </row>
    <row r="19" spans="1:7" ht="12.75">
      <c r="A19" s="9" t="s">
        <v>11</v>
      </c>
      <c r="B19" s="9" t="s">
        <v>22</v>
      </c>
      <c r="D19" s="5"/>
      <c r="E19" s="5"/>
      <c r="F19" s="5"/>
      <c r="G19" s="5"/>
    </row>
    <row r="20" spans="1:7" ht="12.75">
      <c r="A20" s="9" t="s">
        <v>12</v>
      </c>
      <c r="B20" s="9" t="s">
        <v>34</v>
      </c>
      <c r="D20" s="5"/>
      <c r="E20" s="5"/>
      <c r="F20" s="5"/>
      <c r="G20" s="5"/>
    </row>
    <row r="21" spans="1:7" ht="12.75">
      <c r="A21" s="9" t="s">
        <v>13</v>
      </c>
      <c r="B21" s="9" t="s">
        <v>35</v>
      </c>
      <c r="D21" s="5"/>
      <c r="E21" s="5"/>
      <c r="F21" s="5"/>
      <c r="G21" s="5"/>
    </row>
    <row r="22" ht="12.75">
      <c r="C22"/>
    </row>
    <row r="23" s="1" customFormat="1" ht="12.75">
      <c r="A23" s="1" t="s">
        <v>39</v>
      </c>
    </row>
    <row r="24" spans="1:4" ht="12.75">
      <c r="A24" t="s">
        <v>0</v>
      </c>
      <c r="C24" s="4"/>
      <c r="D24" s="4"/>
    </row>
    <row r="25" spans="2:12" s="11" customFormat="1" ht="12.75">
      <c r="B25" s="11" t="s">
        <v>21</v>
      </c>
      <c r="C25" s="11" t="s">
        <v>5</v>
      </c>
      <c r="H25" s="15"/>
      <c r="I25" s="15"/>
      <c r="J25" s="15" t="s">
        <v>14</v>
      </c>
      <c r="K25" s="15" t="s">
        <v>15</v>
      </c>
      <c r="L25" s="15" t="s">
        <v>19</v>
      </c>
    </row>
    <row r="26" spans="1:12" ht="12.75">
      <c r="A26" t="s">
        <v>41</v>
      </c>
      <c r="B26" s="2">
        <v>42</v>
      </c>
      <c r="C26" s="5">
        <v>15.68</v>
      </c>
      <c r="D26" s="5"/>
      <c r="E26" s="5"/>
      <c r="F26" s="5"/>
      <c r="G26" s="5"/>
      <c r="H26" s="16">
        <f>B26</f>
        <v>42</v>
      </c>
      <c r="I26" s="17">
        <f>(C26+C40+C54)/3</f>
        <v>15.543333333333331</v>
      </c>
      <c r="J26" s="17">
        <f>I26</f>
        <v>15.543333333333331</v>
      </c>
      <c r="K26" s="17">
        <f>C26</f>
        <v>15.68</v>
      </c>
      <c r="L26" s="17">
        <f>C33</f>
        <v>15.52</v>
      </c>
    </row>
    <row r="27" spans="2:12" ht="12.75">
      <c r="B27">
        <v>44</v>
      </c>
      <c r="C27" s="5">
        <v>17.82</v>
      </c>
      <c r="D27" s="5"/>
      <c r="E27" s="5"/>
      <c r="F27" s="5"/>
      <c r="G27" s="5"/>
      <c r="H27" s="16">
        <f>B27</f>
        <v>44</v>
      </c>
      <c r="I27" s="17">
        <f>(C27+C41+C55)/3</f>
        <v>17.873333333333335</v>
      </c>
      <c r="J27" s="17">
        <f>C27-J26</f>
        <v>2.276666666666669</v>
      </c>
      <c r="K27" s="17">
        <f>I27-K26</f>
        <v>2.193333333333335</v>
      </c>
      <c r="L27" s="17">
        <f>I27-L26</f>
        <v>2.3533333333333353</v>
      </c>
    </row>
    <row r="28" spans="1:12" ht="12.75">
      <c r="A28" t="s">
        <v>15</v>
      </c>
      <c r="B28">
        <v>46</v>
      </c>
      <c r="C28" s="5">
        <v>18.01</v>
      </c>
      <c r="D28" s="5"/>
      <c r="E28" s="5"/>
      <c r="F28" s="5"/>
      <c r="G28" s="5"/>
      <c r="H28" s="16">
        <f>B28</f>
        <v>46</v>
      </c>
      <c r="I28" s="17">
        <f>(C28+C42+C56)/3</f>
        <v>17.58666666666667</v>
      </c>
      <c r="J28" s="17">
        <f>I28-J26</f>
        <v>2.0433333333333383</v>
      </c>
      <c r="K28" s="17">
        <f>I28-K26</f>
        <v>1.9066666666666698</v>
      </c>
      <c r="L28" s="17">
        <f>I28-L26</f>
        <v>2.06666666666667</v>
      </c>
    </row>
    <row r="29" spans="2:12" ht="12.75">
      <c r="B29">
        <v>48</v>
      </c>
      <c r="C29" s="5">
        <v>18.03</v>
      </c>
      <c r="D29" s="5"/>
      <c r="E29" s="5"/>
      <c r="F29" s="5"/>
      <c r="G29" s="5"/>
      <c r="H29" s="16">
        <f>B29</f>
        <v>48</v>
      </c>
      <c r="I29" s="17">
        <f>(C29+C43+C57)/3</f>
        <v>18.12666666666667</v>
      </c>
      <c r="J29" s="17">
        <f>I29-J26</f>
        <v>2.5833333333333375</v>
      </c>
      <c r="K29" s="17">
        <f>I29-K26</f>
        <v>2.446666666666669</v>
      </c>
      <c r="L29" s="17">
        <f>I29-L26</f>
        <v>2.606666666666669</v>
      </c>
    </row>
    <row r="30" spans="2:12" ht="12.75">
      <c r="B30">
        <v>50</v>
      </c>
      <c r="C30" s="5">
        <v>18.37</v>
      </c>
      <c r="D30" s="5"/>
      <c r="E30" s="5"/>
      <c r="F30" s="5"/>
      <c r="G30" s="5"/>
      <c r="H30" s="16">
        <f>B30</f>
        <v>50</v>
      </c>
      <c r="I30" s="17">
        <f>(C30+C44+C58)/3</f>
        <v>18.116666666666664</v>
      </c>
      <c r="J30" s="17">
        <f>I30-J26</f>
        <v>2.5733333333333324</v>
      </c>
      <c r="K30" s="17">
        <f>I30-K26</f>
        <v>2.436666666666664</v>
      </c>
      <c r="L30" s="17">
        <f>I30-L26</f>
        <v>2.596666666666664</v>
      </c>
    </row>
    <row r="31" spans="3:11" s="1" customFormat="1" ht="12.75">
      <c r="C31" s="6"/>
      <c r="D31" s="6"/>
      <c r="E31" s="6"/>
      <c r="F31" s="6"/>
      <c r="G31" s="6"/>
      <c r="H31" s="16"/>
      <c r="I31" s="16"/>
      <c r="J31" s="16"/>
      <c r="K31"/>
    </row>
    <row r="32" spans="3:12" s="1" customFormat="1" ht="12.75">
      <c r="C32" s="6"/>
      <c r="D32" s="6"/>
      <c r="E32" s="6"/>
      <c r="F32" s="6"/>
      <c r="G32" s="6"/>
      <c r="H32" s="15"/>
      <c r="I32" s="15" t="s">
        <v>15</v>
      </c>
      <c r="J32" s="15" t="s">
        <v>19</v>
      </c>
      <c r="K32"/>
      <c r="L32"/>
    </row>
    <row r="33" spans="1:10" ht="12.75">
      <c r="A33" t="s">
        <v>11</v>
      </c>
      <c r="B33" s="2">
        <v>42</v>
      </c>
      <c r="C33" s="5">
        <v>15.52</v>
      </c>
      <c r="D33" s="5"/>
      <c r="E33" s="5"/>
      <c r="F33" s="5"/>
      <c r="G33" s="5"/>
      <c r="H33" s="16">
        <v>2</v>
      </c>
      <c r="I33" s="16">
        <v>0</v>
      </c>
      <c r="J33" s="16">
        <v>0</v>
      </c>
    </row>
    <row r="34" spans="2:10" ht="12.75">
      <c r="B34">
        <v>44</v>
      </c>
      <c r="C34" s="5">
        <v>17.85</v>
      </c>
      <c r="D34" s="5"/>
      <c r="E34" s="5"/>
      <c r="F34" s="5"/>
      <c r="G34" s="5"/>
      <c r="H34" s="16">
        <v>4</v>
      </c>
      <c r="I34" s="16">
        <f>K27-J27</f>
        <v>-0.08333333333333393</v>
      </c>
      <c r="J34" s="16">
        <f>L27-J27</f>
        <v>0.07666666666666622</v>
      </c>
    </row>
    <row r="35" spans="1:10" ht="12.75">
      <c r="A35" t="s">
        <v>19</v>
      </c>
      <c r="B35">
        <v>46</v>
      </c>
      <c r="C35" s="5">
        <v>16.53</v>
      </c>
      <c r="D35" s="5"/>
      <c r="E35" s="5"/>
      <c r="F35" s="5"/>
      <c r="G35" s="5"/>
      <c r="H35" s="16">
        <v>6</v>
      </c>
      <c r="I35" s="16">
        <f>K28-J28</f>
        <v>-0.1366666666666685</v>
      </c>
      <c r="J35" s="16">
        <f>L28-J28</f>
        <v>0.02333333333333165</v>
      </c>
    </row>
    <row r="36" spans="2:10" ht="12.75">
      <c r="B36">
        <v>48</v>
      </c>
      <c r="C36" s="5">
        <v>17.09</v>
      </c>
      <c r="D36" s="5"/>
      <c r="E36" s="5"/>
      <c r="F36" s="5"/>
      <c r="G36" s="5"/>
      <c r="H36" s="16">
        <v>8</v>
      </c>
      <c r="I36" s="17">
        <f>K29-J29</f>
        <v>-0.1366666666666685</v>
      </c>
      <c r="J36" s="17">
        <f>L29-J29</f>
        <v>0.02333333333333165</v>
      </c>
    </row>
    <row r="37" spans="2:10" ht="12.75">
      <c r="B37">
        <v>50</v>
      </c>
      <c r="C37" s="5">
        <v>18.06</v>
      </c>
      <c r="D37" s="5"/>
      <c r="E37" s="5"/>
      <c r="F37" s="5"/>
      <c r="G37" s="5"/>
      <c r="H37" s="16">
        <v>10</v>
      </c>
      <c r="I37" s="17">
        <f>K30-J30</f>
        <v>-0.1366666666666685</v>
      </c>
      <c r="J37" s="17">
        <f>L30-J30</f>
        <v>0.02333333333333165</v>
      </c>
    </row>
    <row r="38" spans="2:7" ht="12.75">
      <c r="B38" s="1"/>
      <c r="C38" s="6"/>
      <c r="D38" s="6"/>
      <c r="E38" s="5"/>
      <c r="F38" s="5"/>
      <c r="G38" s="5"/>
    </row>
    <row r="39" spans="2:12" ht="12.75">
      <c r="B39" s="1"/>
      <c r="C39" s="6"/>
      <c r="D39" s="6"/>
      <c r="E39" s="5"/>
      <c r="F39" s="5"/>
      <c r="G39" s="5"/>
      <c r="H39" s="15"/>
      <c r="I39" s="15"/>
      <c r="J39" s="15" t="s">
        <v>14</v>
      </c>
      <c r="K39" s="15" t="s">
        <v>15</v>
      </c>
      <c r="L39" s="15" t="s">
        <v>19</v>
      </c>
    </row>
    <row r="40" spans="1:12" ht="12.75">
      <c r="A40" t="s">
        <v>10</v>
      </c>
      <c r="B40" s="2">
        <v>42</v>
      </c>
      <c r="C40" s="5">
        <v>16.24</v>
      </c>
      <c r="D40" s="5"/>
      <c r="E40" s="5"/>
      <c r="F40" s="5"/>
      <c r="G40" s="5"/>
      <c r="H40" s="16">
        <f>B40</f>
        <v>42</v>
      </c>
      <c r="I40" s="17">
        <f>(C26+C40+C54)/3</f>
        <v>15.543333333333331</v>
      </c>
      <c r="J40" s="17">
        <f>C40</f>
        <v>16.24</v>
      </c>
      <c r="K40" s="17">
        <f>C40</f>
        <v>16.24</v>
      </c>
      <c r="L40" s="17">
        <f>C47</f>
        <v>15.62</v>
      </c>
    </row>
    <row r="41" spans="2:12" ht="12.75">
      <c r="B41">
        <v>44</v>
      </c>
      <c r="C41" s="5">
        <v>17.68</v>
      </c>
      <c r="D41" s="5"/>
      <c r="E41" s="5"/>
      <c r="F41" s="5"/>
      <c r="G41" s="5"/>
      <c r="H41" s="16">
        <f>B41</f>
        <v>44</v>
      </c>
      <c r="I41" s="17">
        <f>(C27+C41+C55)/3</f>
        <v>17.873333333333335</v>
      </c>
      <c r="J41" s="17">
        <f>C41-J40</f>
        <v>1.4400000000000013</v>
      </c>
      <c r="K41" s="17">
        <f>I41-K40</f>
        <v>1.6333333333333364</v>
      </c>
      <c r="L41" s="17">
        <f>I41-L40</f>
        <v>2.2533333333333356</v>
      </c>
    </row>
    <row r="42" spans="2:12" ht="12.75">
      <c r="B42">
        <v>46</v>
      </c>
      <c r="C42" s="5">
        <v>17.05</v>
      </c>
      <c r="D42" s="5"/>
      <c r="E42" s="5"/>
      <c r="F42" s="5"/>
      <c r="G42" s="5"/>
      <c r="H42" s="16">
        <f>B42</f>
        <v>46</v>
      </c>
      <c r="I42" s="17">
        <f>(C28+C42+C56)/3</f>
        <v>17.58666666666667</v>
      </c>
      <c r="J42" s="17">
        <f>I42-J40</f>
        <v>1.3466666666666711</v>
      </c>
      <c r="K42" s="17">
        <f>I42-K40</f>
        <v>1.3466666666666711</v>
      </c>
      <c r="L42" s="17">
        <f>I42-L40</f>
        <v>1.9666666666666703</v>
      </c>
    </row>
    <row r="43" spans="1:12" ht="12.75">
      <c r="A43" t="s">
        <v>15</v>
      </c>
      <c r="B43">
        <v>48</v>
      </c>
      <c r="C43" s="5">
        <v>17.59</v>
      </c>
      <c r="D43" s="5"/>
      <c r="E43" s="5"/>
      <c r="F43" s="5"/>
      <c r="G43" s="5"/>
      <c r="H43" s="16">
        <f>B43</f>
        <v>48</v>
      </c>
      <c r="I43" s="17">
        <f>(C29+C43+C57)/3</f>
        <v>18.12666666666667</v>
      </c>
      <c r="J43" s="17">
        <f>I43-J40</f>
        <v>1.8866666666666703</v>
      </c>
      <c r="K43" s="17">
        <f>I43-K40</f>
        <v>1.8866666666666703</v>
      </c>
      <c r="L43" s="17">
        <f>I43-L40</f>
        <v>2.5066666666666695</v>
      </c>
    </row>
    <row r="44" spans="2:12" ht="12.75">
      <c r="B44">
        <v>50</v>
      </c>
      <c r="C44" s="5">
        <v>17.9</v>
      </c>
      <c r="D44" s="5"/>
      <c r="E44" s="5"/>
      <c r="F44" s="5"/>
      <c r="G44" s="5"/>
      <c r="H44" s="16">
        <f>B44</f>
        <v>50</v>
      </c>
      <c r="I44" s="17">
        <f>(C30+C44+C58)/3</f>
        <v>18.116666666666664</v>
      </c>
      <c r="J44" s="17">
        <f>I44-J40</f>
        <v>1.8766666666666652</v>
      </c>
      <c r="K44" s="17">
        <f>I44-K40</f>
        <v>1.8766666666666652</v>
      </c>
      <c r="L44" s="17">
        <f>I44-L40</f>
        <v>2.4966666666666644</v>
      </c>
    </row>
    <row r="45" spans="2:12" ht="12.75">
      <c r="B45" s="1"/>
      <c r="C45" s="6"/>
      <c r="D45" s="6"/>
      <c r="E45" s="5"/>
      <c r="F45" s="5"/>
      <c r="G45" s="5"/>
      <c r="H45" s="16"/>
      <c r="I45" s="16"/>
      <c r="J45" s="16"/>
      <c r="L45" s="1"/>
    </row>
    <row r="46" spans="2:10" ht="12.75">
      <c r="B46" s="1"/>
      <c r="C46" s="6"/>
      <c r="D46" s="6"/>
      <c r="E46" s="5"/>
      <c r="F46" s="5"/>
      <c r="G46" s="5"/>
      <c r="H46" s="15"/>
      <c r="I46" s="15" t="s">
        <v>15</v>
      </c>
      <c r="J46" s="15" t="s">
        <v>19</v>
      </c>
    </row>
    <row r="47" spans="1:10" ht="12.75">
      <c r="A47" t="s">
        <v>12</v>
      </c>
      <c r="B47" s="2">
        <v>42</v>
      </c>
      <c r="C47" s="5">
        <v>15.62</v>
      </c>
      <c r="D47" s="5"/>
      <c r="E47" s="5"/>
      <c r="F47" s="5"/>
      <c r="G47" s="5"/>
      <c r="H47" s="16">
        <v>2</v>
      </c>
      <c r="I47" s="16">
        <v>0</v>
      </c>
      <c r="J47" s="16">
        <v>0</v>
      </c>
    </row>
    <row r="48" spans="2:10" ht="12.75">
      <c r="B48">
        <v>44</v>
      </c>
      <c r="C48" s="5">
        <v>18.14</v>
      </c>
      <c r="D48" s="5"/>
      <c r="E48" s="5"/>
      <c r="F48" s="5"/>
      <c r="G48" s="5"/>
      <c r="H48" s="16">
        <v>4</v>
      </c>
      <c r="I48" s="16">
        <f>K41-J41</f>
        <v>0.19333333333333513</v>
      </c>
      <c r="J48" s="16">
        <f>L41-J41</f>
        <v>0.8133333333333344</v>
      </c>
    </row>
    <row r="49" spans="1:10" ht="12.75">
      <c r="A49" t="s">
        <v>19</v>
      </c>
      <c r="B49">
        <v>46</v>
      </c>
      <c r="C49" s="5">
        <v>17.42</v>
      </c>
      <c r="D49" s="5"/>
      <c r="E49" s="5"/>
      <c r="F49" s="5"/>
      <c r="G49" s="5"/>
      <c r="H49" s="16">
        <v>6</v>
      </c>
      <c r="I49" s="16">
        <f>K42-J42</f>
        <v>0</v>
      </c>
      <c r="J49" s="16">
        <f>L42-J42</f>
        <v>0.6199999999999992</v>
      </c>
    </row>
    <row r="50" spans="2:10" ht="12.75">
      <c r="B50">
        <v>48</v>
      </c>
      <c r="C50" s="5">
        <v>17.18</v>
      </c>
      <c r="D50" s="5"/>
      <c r="E50" s="5"/>
      <c r="F50" s="5"/>
      <c r="G50" s="5"/>
      <c r="H50" s="16">
        <v>8</v>
      </c>
      <c r="I50" s="17">
        <f>K43-J43</f>
        <v>0</v>
      </c>
      <c r="J50" s="17">
        <f>L43-J43</f>
        <v>0.6199999999999992</v>
      </c>
    </row>
    <row r="51" spans="2:10" ht="12.75">
      <c r="B51">
        <v>50</v>
      </c>
      <c r="C51" s="5">
        <v>17.32</v>
      </c>
      <c r="D51" s="5"/>
      <c r="E51" s="5"/>
      <c r="F51" s="5"/>
      <c r="G51" s="5"/>
      <c r="H51" s="16">
        <v>10</v>
      </c>
      <c r="I51" s="17">
        <f>K44-J44</f>
        <v>0</v>
      </c>
      <c r="J51" s="17">
        <f>L44-J44</f>
        <v>0.6199999999999992</v>
      </c>
    </row>
    <row r="52" spans="2:7" ht="12.75">
      <c r="B52" s="1"/>
      <c r="C52" s="6"/>
      <c r="D52" s="6"/>
      <c r="E52" s="5"/>
      <c r="F52" s="5"/>
      <c r="G52" s="5"/>
    </row>
    <row r="53" spans="2:12" ht="12.75">
      <c r="B53" s="1"/>
      <c r="C53" s="6"/>
      <c r="D53" s="6"/>
      <c r="E53" s="5"/>
      <c r="F53" s="5"/>
      <c r="G53" s="5"/>
      <c r="H53" s="15"/>
      <c r="I53" s="15"/>
      <c r="J53" s="15" t="s">
        <v>14</v>
      </c>
      <c r="K53" s="15" t="s">
        <v>15</v>
      </c>
      <c r="L53" s="15" t="s">
        <v>19</v>
      </c>
    </row>
    <row r="54" spans="1:12" ht="12.75">
      <c r="A54" t="s">
        <v>10</v>
      </c>
      <c r="B54" s="2">
        <v>42</v>
      </c>
      <c r="C54" s="5">
        <v>14.71</v>
      </c>
      <c r="D54" s="5"/>
      <c r="E54" s="5"/>
      <c r="F54" s="5"/>
      <c r="G54" s="5"/>
      <c r="H54" s="16">
        <f>B54</f>
        <v>42</v>
      </c>
      <c r="I54" s="17">
        <f>(C26+C40+C54)/3</f>
        <v>15.543333333333331</v>
      </c>
      <c r="J54" s="17">
        <f>C54</f>
        <v>14.71</v>
      </c>
      <c r="K54" s="17">
        <f>C54</f>
        <v>14.71</v>
      </c>
      <c r="L54" s="17">
        <f>C61</f>
        <v>15.68</v>
      </c>
    </row>
    <row r="55" spans="2:12" ht="12.75">
      <c r="B55">
        <v>44</v>
      </c>
      <c r="C55" s="5">
        <v>18.12</v>
      </c>
      <c r="D55" s="5"/>
      <c r="E55" s="5"/>
      <c r="F55" s="5"/>
      <c r="G55" s="5"/>
      <c r="H55" s="16">
        <f>B55</f>
        <v>44</v>
      </c>
      <c r="I55" s="17">
        <f>(C27+C41+C55)/3</f>
        <v>17.873333333333335</v>
      </c>
      <c r="J55" s="17">
        <f>C55-J54</f>
        <v>3.41</v>
      </c>
      <c r="K55" s="17">
        <f>I55-K54</f>
        <v>3.163333333333334</v>
      </c>
      <c r="L55" s="17">
        <f>I55-L54</f>
        <v>2.193333333333335</v>
      </c>
    </row>
    <row r="56" spans="1:12" ht="12.75">
      <c r="A56" t="s">
        <v>15</v>
      </c>
      <c r="B56">
        <v>46</v>
      </c>
      <c r="C56" s="5">
        <v>17.7</v>
      </c>
      <c r="D56" s="5"/>
      <c r="E56" s="5"/>
      <c r="F56" s="5"/>
      <c r="G56" s="5"/>
      <c r="H56" s="16">
        <f>B56</f>
        <v>46</v>
      </c>
      <c r="I56" s="17">
        <f>(C28+C42+C56)/3</f>
        <v>17.58666666666667</v>
      </c>
      <c r="J56" s="17">
        <f>I56-J54</f>
        <v>2.8766666666666687</v>
      </c>
      <c r="K56" s="17">
        <f>I56-K54</f>
        <v>2.8766666666666687</v>
      </c>
      <c r="L56" s="17">
        <f>I56-L54</f>
        <v>1.9066666666666698</v>
      </c>
    </row>
    <row r="57" spans="2:12" ht="12.75">
      <c r="B57">
        <v>48</v>
      </c>
      <c r="C57" s="5">
        <v>18.76</v>
      </c>
      <c r="D57" s="5"/>
      <c r="E57" s="5"/>
      <c r="F57" s="5"/>
      <c r="G57" s="5"/>
      <c r="H57" s="16">
        <f>B57</f>
        <v>48</v>
      </c>
      <c r="I57" s="17">
        <f>(C29+C43+C57)/3</f>
        <v>18.12666666666667</v>
      </c>
      <c r="J57" s="17">
        <f>I57-J54</f>
        <v>3.416666666666668</v>
      </c>
      <c r="K57" s="17">
        <f>I57-K54</f>
        <v>3.416666666666668</v>
      </c>
      <c r="L57" s="17">
        <f>I57-L54</f>
        <v>2.446666666666669</v>
      </c>
    </row>
    <row r="58" spans="2:12" ht="12.75">
      <c r="B58">
        <v>50</v>
      </c>
      <c r="C58" s="5">
        <v>18.08</v>
      </c>
      <c r="D58" s="5"/>
      <c r="E58" s="5"/>
      <c r="F58" s="5"/>
      <c r="G58" s="5"/>
      <c r="H58" s="16">
        <f>B58</f>
        <v>50</v>
      </c>
      <c r="I58" s="17">
        <f>(C30+C44+C58)/3</f>
        <v>18.116666666666664</v>
      </c>
      <c r="J58" s="17">
        <f>I58-J54</f>
        <v>3.4066666666666627</v>
      </c>
      <c r="K58" s="17">
        <f>I58-K54</f>
        <v>3.4066666666666627</v>
      </c>
      <c r="L58" s="17">
        <f>I58-L54</f>
        <v>2.436666666666664</v>
      </c>
    </row>
    <row r="59" spans="2:12" ht="12.75">
      <c r="B59" s="1"/>
      <c r="C59" s="6"/>
      <c r="D59" s="6"/>
      <c r="E59" s="5"/>
      <c r="F59" s="5"/>
      <c r="G59" s="5"/>
      <c r="H59" s="16"/>
      <c r="I59" s="16"/>
      <c r="J59" s="16"/>
      <c r="L59" s="1"/>
    </row>
    <row r="60" spans="2:10" ht="12.75">
      <c r="B60" s="1"/>
      <c r="C60" s="6"/>
      <c r="D60" s="6"/>
      <c r="E60" s="5"/>
      <c r="F60" s="5"/>
      <c r="G60" s="5"/>
      <c r="H60" s="15"/>
      <c r="I60" s="15" t="s">
        <v>15</v>
      </c>
      <c r="J60" s="15" t="s">
        <v>19</v>
      </c>
    </row>
    <row r="61" spans="1:10" ht="12.75">
      <c r="A61" t="s">
        <v>13</v>
      </c>
      <c r="B61" s="10">
        <v>42</v>
      </c>
      <c r="C61" s="5">
        <v>15.68</v>
      </c>
      <c r="D61" s="5"/>
      <c r="E61" s="5"/>
      <c r="F61" s="5"/>
      <c r="G61" s="5"/>
      <c r="H61" s="16">
        <v>2</v>
      </c>
      <c r="I61" s="21">
        <v>0</v>
      </c>
      <c r="J61" s="21">
        <v>0</v>
      </c>
    </row>
    <row r="62" spans="2:10" ht="12.75">
      <c r="B62">
        <v>44</v>
      </c>
      <c r="C62" s="5">
        <v>18</v>
      </c>
      <c r="D62" s="5"/>
      <c r="E62" s="5"/>
      <c r="F62" s="5"/>
      <c r="G62" s="5"/>
      <c r="H62" s="16">
        <v>4</v>
      </c>
      <c r="I62" s="21">
        <f>K55-J55</f>
        <v>-0.24666666666666615</v>
      </c>
      <c r="J62" s="21">
        <f>L55-J55</f>
        <v>-1.216666666666665</v>
      </c>
    </row>
    <row r="63" spans="1:10" ht="12.75">
      <c r="A63" t="s">
        <v>19</v>
      </c>
      <c r="B63">
        <v>46</v>
      </c>
      <c r="C63" s="5">
        <v>17.58</v>
      </c>
      <c r="D63" s="5"/>
      <c r="E63" s="5"/>
      <c r="F63" s="5"/>
      <c r="G63" s="5"/>
      <c r="H63" s="16">
        <v>6</v>
      </c>
      <c r="I63" s="21">
        <f>K56-J56</f>
        <v>0</v>
      </c>
      <c r="J63" s="21">
        <f>L56-J56</f>
        <v>-0.9699999999999989</v>
      </c>
    </row>
    <row r="64" spans="2:10" ht="12.75">
      <c r="B64">
        <v>48</v>
      </c>
      <c r="C64" s="5">
        <v>18.63</v>
      </c>
      <c r="D64" s="5"/>
      <c r="E64" s="5"/>
      <c r="F64" s="5"/>
      <c r="G64" s="5"/>
      <c r="H64" s="16">
        <v>8</v>
      </c>
      <c r="I64" s="21">
        <f>K57-J57</f>
        <v>0</v>
      </c>
      <c r="J64" s="21">
        <f>L57-J57</f>
        <v>-0.9699999999999989</v>
      </c>
    </row>
    <row r="65" spans="2:12" s="5" customFormat="1" ht="12.75">
      <c r="B65" s="18">
        <v>50</v>
      </c>
      <c r="C65" s="5">
        <v>18.78</v>
      </c>
      <c r="H65" s="16">
        <v>10</v>
      </c>
      <c r="I65" s="21">
        <f>K58-J58</f>
        <v>0</v>
      </c>
      <c r="J65" s="21">
        <f>L58-J58</f>
        <v>-0.9699999999999989</v>
      </c>
      <c r="K65"/>
      <c r="L65"/>
    </row>
    <row r="66" spans="2:4" ht="12.75">
      <c r="B66" s="1"/>
      <c r="C66" s="6"/>
      <c r="D66" s="6"/>
    </row>
    <row r="67" spans="2:4" ht="12.75">
      <c r="B67" s="1"/>
      <c r="C67" s="6"/>
      <c r="D67" s="6"/>
    </row>
    <row r="68" ht="12.75">
      <c r="C68"/>
    </row>
    <row r="69" spans="2:4" ht="12.75">
      <c r="B69" s="2"/>
      <c r="D69" s="5"/>
    </row>
    <row r="70" spans="2:4" ht="12.75">
      <c r="B70" s="2"/>
      <c r="D70" s="5"/>
    </row>
    <row r="71" spans="1:4" ht="12.75">
      <c r="A71" s="11"/>
      <c r="B71" s="2"/>
      <c r="D71" s="5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I1">
      <selection activeCell="P17" sqref="P17"/>
    </sheetView>
  </sheetViews>
  <sheetFormatPr defaultColWidth="9.140625" defaultRowHeight="12.75"/>
  <cols>
    <col min="1" max="1" width="10.140625" style="0" customWidth="1"/>
    <col min="2" max="2" width="13.57421875" style="0" customWidth="1"/>
  </cols>
  <sheetData>
    <row r="1" spans="1:6" ht="12.75">
      <c r="A1" s="1" t="s">
        <v>0</v>
      </c>
      <c r="B1" s="1" t="s">
        <v>24</v>
      </c>
      <c r="C1" s="22" t="s">
        <v>42</v>
      </c>
      <c r="D1" s="22" t="s">
        <v>4</v>
      </c>
      <c r="E1" s="22" t="s">
        <v>44</v>
      </c>
      <c r="F1" s="7" t="s">
        <v>18</v>
      </c>
    </row>
    <row r="2" spans="3:5" s="2" customFormat="1" ht="12.75">
      <c r="C2" s="2" t="s">
        <v>3</v>
      </c>
      <c r="D2" s="2" t="s">
        <v>3</v>
      </c>
      <c r="E2" s="2" t="s">
        <v>3</v>
      </c>
    </row>
    <row r="3" spans="1:5" ht="12.75">
      <c r="A3" t="s">
        <v>10</v>
      </c>
      <c r="B3" t="s">
        <v>15</v>
      </c>
      <c r="C3" s="5">
        <v>83.99</v>
      </c>
      <c r="D3" s="5">
        <v>82.39</v>
      </c>
      <c r="E3" s="5">
        <v>82.35</v>
      </c>
    </row>
    <row r="4" spans="1:5" ht="12.75">
      <c r="A4" t="s">
        <v>11</v>
      </c>
      <c r="B4" t="s">
        <v>22</v>
      </c>
      <c r="C4" s="5">
        <v>84.51</v>
      </c>
      <c r="D4" s="5">
        <v>82.34</v>
      </c>
      <c r="E4" s="5">
        <v>82.78</v>
      </c>
    </row>
    <row r="5" spans="3:5" ht="12.75">
      <c r="C5" s="5"/>
      <c r="D5" s="5"/>
      <c r="E5" s="5"/>
    </row>
    <row r="6" spans="1:5" ht="12.75">
      <c r="A6" t="s">
        <v>10</v>
      </c>
      <c r="B6" t="s">
        <v>15</v>
      </c>
      <c r="C6" s="5">
        <v>84.3</v>
      </c>
      <c r="D6" s="5">
        <v>82.73</v>
      </c>
      <c r="E6" s="5">
        <v>82.97</v>
      </c>
    </row>
    <row r="7" spans="1:5" ht="12.75">
      <c r="A7" t="s">
        <v>12</v>
      </c>
      <c r="B7" t="s">
        <v>22</v>
      </c>
      <c r="C7" s="5">
        <v>83.91</v>
      </c>
      <c r="D7" s="5">
        <v>82.29</v>
      </c>
      <c r="E7" s="5">
        <v>85.26</v>
      </c>
    </row>
    <row r="8" spans="3:5" ht="12.75">
      <c r="C8" s="5"/>
      <c r="D8" s="5"/>
      <c r="E8" s="5"/>
    </row>
    <row r="9" spans="1:5" ht="12.75">
      <c r="A9" t="s">
        <v>10</v>
      </c>
      <c r="B9" t="s">
        <v>15</v>
      </c>
      <c r="C9" s="5">
        <v>82.63</v>
      </c>
      <c r="D9" s="5">
        <v>81.03</v>
      </c>
      <c r="E9" s="5">
        <v>88.46</v>
      </c>
    </row>
    <row r="10" spans="1:5" ht="12.75">
      <c r="A10" t="s">
        <v>13</v>
      </c>
      <c r="B10" t="s">
        <v>22</v>
      </c>
      <c r="C10" s="5">
        <v>86.34</v>
      </c>
      <c r="D10" s="5">
        <v>84.42</v>
      </c>
      <c r="E10" s="5">
        <v>89.56</v>
      </c>
    </row>
    <row r="13" ht="12.75">
      <c r="A13" s="1" t="s">
        <v>16</v>
      </c>
    </row>
    <row r="14" spans="3:5" ht="12.75">
      <c r="C14" s="3" t="s">
        <v>3</v>
      </c>
      <c r="D14" s="3" t="s">
        <v>3</v>
      </c>
      <c r="E14" s="3" t="s">
        <v>3</v>
      </c>
    </row>
    <row r="15" spans="1:5" ht="12.75">
      <c r="A15" s="1" t="s">
        <v>14</v>
      </c>
      <c r="B15" s="1" t="s">
        <v>15</v>
      </c>
      <c r="C15" s="8">
        <f aca="true" t="shared" si="0" ref="C15:E16">(C3+C6+C9)/3</f>
        <v>83.64</v>
      </c>
      <c r="D15" s="8">
        <f t="shared" si="0"/>
        <v>82.05</v>
      </c>
      <c r="E15" s="8">
        <f t="shared" si="0"/>
        <v>84.59333333333332</v>
      </c>
    </row>
    <row r="16" spans="1:5" ht="12.75">
      <c r="A16" s="1" t="s">
        <v>0</v>
      </c>
      <c r="B16" s="1" t="s">
        <v>22</v>
      </c>
      <c r="C16" s="8">
        <f t="shared" si="0"/>
        <v>84.92</v>
      </c>
      <c r="D16" s="8">
        <f t="shared" si="0"/>
        <v>83.01666666666667</v>
      </c>
      <c r="E16" s="8">
        <f t="shared" si="0"/>
        <v>85.86666666666667</v>
      </c>
    </row>
    <row r="17" spans="1:5" ht="12.75">
      <c r="A17" s="1"/>
      <c r="B17" s="1" t="s">
        <v>40</v>
      </c>
      <c r="C17" s="14">
        <f>C16-C15</f>
        <v>1.2800000000000011</v>
      </c>
      <c r="D17" s="14">
        <f>D16-D15</f>
        <v>0.9666666666666686</v>
      </c>
      <c r="E17" s="14">
        <f>E16-E15</f>
        <v>1.2733333333333547</v>
      </c>
    </row>
    <row r="18" spans="1:5" ht="12.75">
      <c r="A18" s="1"/>
      <c r="B18" s="1"/>
      <c r="C18" s="5"/>
      <c r="D18" s="5"/>
      <c r="E18" s="5"/>
    </row>
    <row r="19" spans="1:5" ht="12.75">
      <c r="A19" s="9" t="s">
        <v>11</v>
      </c>
      <c r="B19" s="9" t="s">
        <v>22</v>
      </c>
      <c r="C19" s="5"/>
      <c r="D19" s="5"/>
      <c r="E19" s="5"/>
    </row>
    <row r="20" spans="1:5" ht="12.75">
      <c r="A20" s="9" t="s">
        <v>12</v>
      </c>
      <c r="B20" s="9" t="s">
        <v>34</v>
      </c>
      <c r="C20" s="5"/>
      <c r="D20" s="5"/>
      <c r="E20" s="5"/>
    </row>
    <row r="21" spans="1:5" ht="12.75">
      <c r="A21" s="9" t="s">
        <v>13</v>
      </c>
      <c r="B21" s="9" t="s">
        <v>35</v>
      </c>
      <c r="C21" s="5"/>
      <c r="D21" s="5"/>
      <c r="E21" s="5"/>
    </row>
    <row r="23" s="1" customFormat="1" ht="12.75">
      <c r="A23" s="1" t="s">
        <v>39</v>
      </c>
    </row>
    <row r="24" spans="1:6" ht="12.75">
      <c r="A24" t="s">
        <v>0</v>
      </c>
      <c r="F24" s="7" t="s">
        <v>23</v>
      </c>
    </row>
    <row r="25" spans="2:12" s="11" customFormat="1" ht="12.75">
      <c r="B25" s="11" t="s">
        <v>21</v>
      </c>
      <c r="C25" s="11" t="s">
        <v>3</v>
      </c>
      <c r="H25" s="15"/>
      <c r="I25" s="15"/>
      <c r="J25" s="15" t="s">
        <v>14</v>
      </c>
      <c r="K25" s="15" t="s">
        <v>15</v>
      </c>
      <c r="L25" s="15" t="s">
        <v>19</v>
      </c>
    </row>
    <row r="26" spans="1:12" ht="12.75">
      <c r="A26" t="s">
        <v>41</v>
      </c>
      <c r="B26" s="2">
        <v>42</v>
      </c>
      <c r="C26" s="5">
        <v>88.06</v>
      </c>
      <c r="D26" s="5"/>
      <c r="E26" s="5"/>
      <c r="H26" s="16">
        <f>B26</f>
        <v>42</v>
      </c>
      <c r="I26" s="17">
        <f>(C26+C40+C54)/3</f>
        <v>87.69333333333333</v>
      </c>
      <c r="J26" s="17">
        <f>I26</f>
        <v>87.69333333333333</v>
      </c>
      <c r="K26" s="17">
        <f>C26</f>
        <v>88.06</v>
      </c>
      <c r="L26" s="17">
        <f>C33</f>
        <v>88.49</v>
      </c>
    </row>
    <row r="27" spans="2:12" ht="12.75">
      <c r="B27">
        <v>44</v>
      </c>
      <c r="C27" s="5">
        <v>91.39</v>
      </c>
      <c r="D27" s="5"/>
      <c r="E27" s="5"/>
      <c r="H27" s="16">
        <f>B27</f>
        <v>44</v>
      </c>
      <c r="I27" s="17">
        <f>(C27+C41+C55)/3</f>
        <v>91.99000000000001</v>
      </c>
      <c r="J27" s="17">
        <f>C27-J26</f>
        <v>3.6966666666666725</v>
      </c>
      <c r="K27" s="17">
        <f>I27-K26</f>
        <v>3.930000000000007</v>
      </c>
      <c r="L27" s="17">
        <f>I27-L26</f>
        <v>3.500000000000014</v>
      </c>
    </row>
    <row r="28" spans="1:12" ht="12.75">
      <c r="A28" t="s">
        <v>15</v>
      </c>
      <c r="B28">
        <v>46</v>
      </c>
      <c r="C28" s="5">
        <v>93.31</v>
      </c>
      <c r="D28" s="5"/>
      <c r="E28" s="5"/>
      <c r="H28" s="16">
        <f>B28</f>
        <v>46</v>
      </c>
      <c r="I28" s="17">
        <f>(C28+C42+C56)/3</f>
        <v>90.89999999999999</v>
      </c>
      <c r="J28" s="17">
        <f>I28-J26</f>
        <v>3.2066666666666634</v>
      </c>
      <c r="K28" s="17">
        <f>I28-K26</f>
        <v>2.839999999999989</v>
      </c>
      <c r="L28" s="17">
        <f>I28-L26</f>
        <v>2.4099999999999966</v>
      </c>
    </row>
    <row r="29" spans="2:12" ht="12.75">
      <c r="B29">
        <v>48</v>
      </c>
      <c r="C29" s="5">
        <v>92.39</v>
      </c>
      <c r="D29" s="5"/>
      <c r="E29" s="5"/>
      <c r="H29" s="16">
        <f>B29</f>
        <v>48</v>
      </c>
      <c r="I29" s="17">
        <f>(C29+C43+C57)/3</f>
        <v>92.28666666666668</v>
      </c>
      <c r="J29" s="17">
        <f>I29-J26</f>
        <v>4.593333333333348</v>
      </c>
      <c r="K29" s="17">
        <f>I29-K26</f>
        <v>4.226666666666674</v>
      </c>
      <c r="L29" s="17">
        <f>I29-L26</f>
        <v>3.796666666666681</v>
      </c>
    </row>
    <row r="30" spans="2:12" ht="12.75">
      <c r="B30">
        <v>50</v>
      </c>
      <c r="C30" s="5">
        <v>96.5</v>
      </c>
      <c r="D30" s="5"/>
      <c r="E30" s="5"/>
      <c r="H30" s="16">
        <f>B30</f>
        <v>50</v>
      </c>
      <c r="I30" s="17">
        <f>(C30+C44+C58)/3</f>
        <v>93.98333333333333</v>
      </c>
      <c r="J30" s="17">
        <f>I30-J26</f>
        <v>6.290000000000006</v>
      </c>
      <c r="K30" s="17">
        <f>I30-K26</f>
        <v>5.923333333333332</v>
      </c>
      <c r="L30" s="17">
        <f>I30-L26</f>
        <v>5.493333333333339</v>
      </c>
    </row>
    <row r="31" spans="3:11" s="1" customFormat="1" ht="12.75">
      <c r="C31" s="6"/>
      <c r="D31" s="6"/>
      <c r="E31" s="6"/>
      <c r="H31" s="16"/>
      <c r="I31" s="16"/>
      <c r="J31" s="16"/>
      <c r="K31"/>
    </row>
    <row r="32" spans="3:12" s="1" customFormat="1" ht="12.75">
      <c r="C32" s="6"/>
      <c r="D32" s="6"/>
      <c r="E32" s="6"/>
      <c r="H32" s="15"/>
      <c r="I32" s="15" t="s">
        <v>15</v>
      </c>
      <c r="J32" s="15" t="s">
        <v>19</v>
      </c>
      <c r="K32"/>
      <c r="L32"/>
    </row>
    <row r="33" spans="1:10" ht="12.75">
      <c r="A33" t="s">
        <v>11</v>
      </c>
      <c r="B33" s="2">
        <v>42</v>
      </c>
      <c r="C33" s="5">
        <v>88.49</v>
      </c>
      <c r="D33" s="5"/>
      <c r="E33" s="5"/>
      <c r="H33" s="16">
        <v>2</v>
      </c>
      <c r="I33" s="21">
        <v>0</v>
      </c>
      <c r="J33" s="21">
        <v>0</v>
      </c>
    </row>
    <row r="34" spans="2:10" ht="12.75">
      <c r="B34">
        <v>44</v>
      </c>
      <c r="C34" s="5">
        <v>93.96</v>
      </c>
      <c r="D34" s="5"/>
      <c r="E34" s="5"/>
      <c r="H34" s="16">
        <v>4</v>
      </c>
      <c r="I34" s="21">
        <f>K27-J27</f>
        <v>0.23333333333333428</v>
      </c>
      <c r="J34" s="21">
        <f>L27-J27</f>
        <v>-0.19666666666665833</v>
      </c>
    </row>
    <row r="35" spans="1:10" ht="12.75">
      <c r="A35" t="s">
        <v>19</v>
      </c>
      <c r="B35">
        <v>46</v>
      </c>
      <c r="C35" s="5">
        <v>89.51</v>
      </c>
      <c r="D35" s="5"/>
      <c r="E35" s="5"/>
      <c r="H35" s="16">
        <v>6</v>
      </c>
      <c r="I35" s="21">
        <f>K28-J28</f>
        <v>-0.36666666666667425</v>
      </c>
      <c r="J35" s="21">
        <f>L28-J28</f>
        <v>-0.7966666666666669</v>
      </c>
    </row>
    <row r="36" spans="2:10" ht="12.75">
      <c r="B36">
        <v>48</v>
      </c>
      <c r="C36" s="5">
        <v>92.42</v>
      </c>
      <c r="D36" s="5"/>
      <c r="E36" s="5"/>
      <c r="H36" s="16">
        <v>8</v>
      </c>
      <c r="I36" s="21">
        <f>K29-J29</f>
        <v>-0.36666666666667425</v>
      </c>
      <c r="J36" s="21">
        <f>L29-J29</f>
        <v>-0.7966666666666669</v>
      </c>
    </row>
    <row r="37" spans="2:10" ht="12.75">
      <c r="B37">
        <v>50</v>
      </c>
      <c r="C37" s="5">
        <v>94.95</v>
      </c>
      <c r="D37" s="5"/>
      <c r="E37" s="5"/>
      <c r="H37" s="16">
        <v>10</v>
      </c>
      <c r="I37" s="21">
        <f>K30-J30</f>
        <v>-0.36666666666667425</v>
      </c>
      <c r="J37" s="21">
        <f>L30-J30</f>
        <v>-0.7966666666666669</v>
      </c>
    </row>
    <row r="38" spans="2:5" ht="12.75">
      <c r="B38" s="1"/>
      <c r="C38" s="6"/>
      <c r="D38" s="5"/>
      <c r="E38" s="5"/>
    </row>
    <row r="39" spans="2:12" ht="12.75">
      <c r="B39" s="1"/>
      <c r="C39" s="6"/>
      <c r="D39" s="5"/>
      <c r="E39" s="5"/>
      <c r="H39" s="15"/>
      <c r="I39" s="15"/>
      <c r="J39" s="15" t="s">
        <v>14</v>
      </c>
      <c r="K39" s="15" t="s">
        <v>15</v>
      </c>
      <c r="L39" s="15" t="s">
        <v>19</v>
      </c>
    </row>
    <row r="40" spans="1:12" ht="12.75">
      <c r="A40" t="s">
        <v>10</v>
      </c>
      <c r="B40" s="2">
        <v>42</v>
      </c>
      <c r="C40" s="5">
        <v>88.33</v>
      </c>
      <c r="D40" s="5"/>
      <c r="E40" s="5"/>
      <c r="H40" s="16">
        <f>B40</f>
        <v>42</v>
      </c>
      <c r="I40" s="17">
        <f>(C26+C40+C54)/3</f>
        <v>87.69333333333333</v>
      </c>
      <c r="J40" s="17">
        <f>C40</f>
        <v>88.33</v>
      </c>
      <c r="K40" s="17">
        <f>C40</f>
        <v>88.33</v>
      </c>
      <c r="L40" s="17">
        <f>C47</f>
        <v>88.71</v>
      </c>
    </row>
    <row r="41" spans="2:12" ht="12.75">
      <c r="B41">
        <v>44</v>
      </c>
      <c r="C41" s="5">
        <v>91.52</v>
      </c>
      <c r="D41" s="5"/>
      <c r="E41" s="5"/>
      <c r="H41" s="16">
        <f>B41</f>
        <v>44</v>
      </c>
      <c r="I41" s="17">
        <f>(C27+C41+C55)/3</f>
        <v>91.99000000000001</v>
      </c>
      <c r="J41" s="17">
        <f>C41-J40</f>
        <v>3.1899999999999977</v>
      </c>
      <c r="K41" s="17">
        <f>I41-K40</f>
        <v>3.660000000000011</v>
      </c>
      <c r="L41" s="17">
        <f>I41-L40</f>
        <v>3.2800000000000153</v>
      </c>
    </row>
    <row r="42" spans="2:12" ht="12.75">
      <c r="B42">
        <v>46</v>
      </c>
      <c r="C42" s="5">
        <v>88.57</v>
      </c>
      <c r="D42" s="5"/>
      <c r="E42" s="5"/>
      <c r="H42" s="16">
        <f>B42</f>
        <v>46</v>
      </c>
      <c r="I42" s="17">
        <f>(C28+C42+C56)/3</f>
        <v>90.89999999999999</v>
      </c>
      <c r="J42" s="17">
        <f>I42-J40</f>
        <v>2.569999999999993</v>
      </c>
      <c r="K42" s="17">
        <f>I42-K40</f>
        <v>2.569999999999993</v>
      </c>
      <c r="L42" s="17">
        <f>I42-L40</f>
        <v>2.1899999999999977</v>
      </c>
    </row>
    <row r="43" spans="1:12" ht="12.75">
      <c r="A43" t="s">
        <v>15</v>
      </c>
      <c r="B43">
        <v>48</v>
      </c>
      <c r="C43" s="5">
        <v>92.26</v>
      </c>
      <c r="D43" s="5"/>
      <c r="E43" s="5"/>
      <c r="H43" s="16">
        <f>B43</f>
        <v>48</v>
      </c>
      <c r="I43" s="17">
        <f>(C29+C43+C57)/3</f>
        <v>92.28666666666668</v>
      </c>
      <c r="J43" s="17">
        <f>I43-J40</f>
        <v>3.9566666666666777</v>
      </c>
      <c r="K43" s="17">
        <f>I43-K40</f>
        <v>3.9566666666666777</v>
      </c>
      <c r="L43" s="17">
        <f>I43-L40</f>
        <v>3.576666666666682</v>
      </c>
    </row>
    <row r="44" spans="2:12" ht="12.75">
      <c r="B44">
        <v>50</v>
      </c>
      <c r="C44" s="5">
        <v>93.1</v>
      </c>
      <c r="D44" s="5"/>
      <c r="E44" s="5"/>
      <c r="H44" s="16">
        <f>B44</f>
        <v>50</v>
      </c>
      <c r="I44" s="17">
        <f>(C30+C44+C58)/3</f>
        <v>93.98333333333333</v>
      </c>
      <c r="J44" s="17">
        <f>I44-J40</f>
        <v>5.653333333333336</v>
      </c>
      <c r="K44" s="17">
        <f>I44-K40</f>
        <v>5.653333333333336</v>
      </c>
      <c r="L44" s="17">
        <f>I44-L40</f>
        <v>5.2733333333333405</v>
      </c>
    </row>
    <row r="45" spans="2:12" ht="12.75">
      <c r="B45" s="1"/>
      <c r="C45" s="6"/>
      <c r="D45" s="5"/>
      <c r="E45" s="5"/>
      <c r="H45" s="16"/>
      <c r="I45" s="16"/>
      <c r="J45" s="16"/>
      <c r="L45" s="1"/>
    </row>
    <row r="46" spans="2:10" ht="12.75">
      <c r="B46" s="1"/>
      <c r="C46" s="6"/>
      <c r="D46" s="5"/>
      <c r="E46" s="5"/>
      <c r="H46" s="15"/>
      <c r="I46" s="15" t="s">
        <v>15</v>
      </c>
      <c r="J46" s="15" t="s">
        <v>19</v>
      </c>
    </row>
    <row r="47" spans="1:10" ht="12.75">
      <c r="A47" t="s">
        <v>12</v>
      </c>
      <c r="B47" s="2">
        <v>42</v>
      </c>
      <c r="C47" s="5">
        <v>88.71</v>
      </c>
      <c r="D47" s="5"/>
      <c r="E47" s="5"/>
      <c r="H47" s="16">
        <v>2</v>
      </c>
      <c r="I47" s="21">
        <v>0</v>
      </c>
      <c r="J47" s="21">
        <v>0</v>
      </c>
    </row>
    <row r="48" spans="2:10" ht="12.75">
      <c r="B48">
        <v>44</v>
      </c>
      <c r="C48" s="5">
        <v>93.25</v>
      </c>
      <c r="D48" s="5"/>
      <c r="E48" s="5"/>
      <c r="H48" s="16">
        <v>4</v>
      </c>
      <c r="I48" s="21">
        <f>K41-J41</f>
        <v>0.4700000000000131</v>
      </c>
      <c r="J48" s="21">
        <f>L41-J41</f>
        <v>0.09000000000001762</v>
      </c>
    </row>
    <row r="49" spans="1:10" ht="12.75">
      <c r="A49" t="s">
        <v>19</v>
      </c>
      <c r="B49">
        <v>46</v>
      </c>
      <c r="C49" s="5">
        <v>90.79</v>
      </c>
      <c r="D49" s="5"/>
      <c r="E49" s="5"/>
      <c r="H49" s="16">
        <v>6</v>
      </c>
      <c r="I49" s="21">
        <f>K42-J42</f>
        <v>0</v>
      </c>
      <c r="J49" s="21">
        <f>L42-J42</f>
        <v>-0.37999999999999545</v>
      </c>
    </row>
    <row r="50" spans="2:10" ht="12.75">
      <c r="B50">
        <v>48</v>
      </c>
      <c r="C50" s="5">
        <v>91.98</v>
      </c>
      <c r="D50" s="5"/>
      <c r="E50" s="5"/>
      <c r="H50" s="16">
        <v>8</v>
      </c>
      <c r="I50" s="21">
        <f>K43-J43</f>
        <v>0</v>
      </c>
      <c r="J50" s="21">
        <f>L43-J43</f>
        <v>-0.37999999999999545</v>
      </c>
    </row>
    <row r="51" spans="2:10" ht="12.75">
      <c r="B51">
        <v>50</v>
      </c>
      <c r="C51" s="5">
        <v>92.15</v>
      </c>
      <c r="D51" s="5"/>
      <c r="E51" s="5"/>
      <c r="H51" s="16">
        <v>10</v>
      </c>
      <c r="I51" s="21">
        <f>K44-J44</f>
        <v>0</v>
      </c>
      <c r="J51" s="21">
        <f>L44-J44</f>
        <v>-0.37999999999999545</v>
      </c>
    </row>
    <row r="52" spans="2:5" ht="12.75">
      <c r="B52" s="1"/>
      <c r="C52" s="6"/>
      <c r="D52" s="5"/>
      <c r="E52" s="5"/>
    </row>
    <row r="53" spans="2:12" ht="12.75">
      <c r="B53" s="1"/>
      <c r="C53" s="6"/>
      <c r="D53" s="5"/>
      <c r="E53" s="5"/>
      <c r="H53" s="15"/>
      <c r="I53" s="15"/>
      <c r="J53" s="15" t="s">
        <v>14</v>
      </c>
      <c r="K53" s="15" t="s">
        <v>15</v>
      </c>
      <c r="L53" s="15" t="s">
        <v>19</v>
      </c>
    </row>
    <row r="54" spans="1:12" ht="12.75">
      <c r="A54" t="s">
        <v>10</v>
      </c>
      <c r="B54" s="2">
        <v>42</v>
      </c>
      <c r="C54" s="5">
        <v>86.69</v>
      </c>
      <c r="D54" s="5"/>
      <c r="E54" s="5"/>
      <c r="H54" s="16">
        <f>B54</f>
        <v>42</v>
      </c>
      <c r="I54" s="17">
        <f>(C26+C40+C54)/3</f>
        <v>87.69333333333333</v>
      </c>
      <c r="J54" s="17">
        <f>C54</f>
        <v>86.69</v>
      </c>
      <c r="K54" s="17">
        <f>C54</f>
        <v>86.69</v>
      </c>
      <c r="L54" s="17">
        <f>C61</f>
        <v>89.73</v>
      </c>
    </row>
    <row r="55" spans="2:12" ht="12.75">
      <c r="B55">
        <v>44</v>
      </c>
      <c r="C55" s="5">
        <v>93.06</v>
      </c>
      <c r="D55" s="5"/>
      <c r="E55" s="5"/>
      <c r="H55" s="16">
        <f>B55</f>
        <v>44</v>
      </c>
      <c r="I55" s="17">
        <f>(C27+C41+C55)/3</f>
        <v>91.99000000000001</v>
      </c>
      <c r="J55" s="17">
        <f>C55-J54</f>
        <v>6.3700000000000045</v>
      </c>
      <c r="K55" s="17">
        <f>I55-K54</f>
        <v>5.300000000000011</v>
      </c>
      <c r="L55" s="17">
        <f>I55-L54</f>
        <v>2.260000000000005</v>
      </c>
    </row>
    <row r="56" spans="1:12" ht="12.75">
      <c r="A56" t="s">
        <v>15</v>
      </c>
      <c r="B56">
        <v>46</v>
      </c>
      <c r="C56" s="5">
        <v>90.82</v>
      </c>
      <c r="D56" s="5"/>
      <c r="E56" s="5"/>
      <c r="H56" s="16">
        <f>B56</f>
        <v>46</v>
      </c>
      <c r="I56" s="17">
        <f>(C28+C42+C56)/3</f>
        <v>90.89999999999999</v>
      </c>
      <c r="J56" s="17">
        <f>I56-J54</f>
        <v>4.209999999999994</v>
      </c>
      <c r="K56" s="17">
        <f>I56-K54</f>
        <v>4.209999999999994</v>
      </c>
      <c r="L56" s="17">
        <f>I56-L54</f>
        <v>1.1699999999999875</v>
      </c>
    </row>
    <row r="57" spans="2:12" ht="12.75">
      <c r="B57">
        <v>48</v>
      </c>
      <c r="C57" s="5">
        <v>92.21</v>
      </c>
      <c r="D57" s="5"/>
      <c r="E57" s="5"/>
      <c r="H57" s="16">
        <f>B57</f>
        <v>48</v>
      </c>
      <c r="I57" s="17">
        <f>(C29+C43+C57)/3</f>
        <v>92.28666666666668</v>
      </c>
      <c r="J57" s="17">
        <f>I57-J54</f>
        <v>5.596666666666678</v>
      </c>
      <c r="K57" s="17">
        <f>I57-K54</f>
        <v>5.596666666666678</v>
      </c>
      <c r="L57" s="17">
        <f>I57-L54</f>
        <v>2.556666666666672</v>
      </c>
    </row>
    <row r="58" spans="2:12" ht="12.75">
      <c r="B58">
        <v>50</v>
      </c>
      <c r="C58" s="5">
        <v>92.35</v>
      </c>
      <c r="D58" s="5"/>
      <c r="E58" s="5"/>
      <c r="H58" s="16">
        <f>B58</f>
        <v>50</v>
      </c>
      <c r="I58" s="17">
        <f>(C30+C44+C58)/3</f>
        <v>93.98333333333333</v>
      </c>
      <c r="J58" s="17">
        <f>I58-J54</f>
        <v>7.2933333333333366</v>
      </c>
      <c r="K58" s="17">
        <f>I58-K54</f>
        <v>7.2933333333333366</v>
      </c>
      <c r="L58" s="17">
        <f>I58-L54</f>
        <v>4.25333333333333</v>
      </c>
    </row>
    <row r="59" spans="2:12" ht="12.75">
      <c r="B59" s="1"/>
      <c r="C59" s="6"/>
      <c r="D59" s="5"/>
      <c r="E59" s="5"/>
      <c r="H59" s="16"/>
      <c r="I59" s="16"/>
      <c r="J59" s="16"/>
      <c r="L59" s="1"/>
    </row>
    <row r="60" spans="2:10" ht="12.75">
      <c r="B60" s="1"/>
      <c r="C60" s="6"/>
      <c r="D60" s="5"/>
      <c r="E60" s="5"/>
      <c r="H60" s="15"/>
      <c r="I60" s="15" t="s">
        <v>15</v>
      </c>
      <c r="J60" s="15" t="s">
        <v>19</v>
      </c>
    </row>
    <row r="61" spans="1:10" ht="12.75">
      <c r="A61" t="s">
        <v>13</v>
      </c>
      <c r="B61" s="10">
        <v>42</v>
      </c>
      <c r="C61" s="5">
        <v>89.73</v>
      </c>
      <c r="D61" s="5"/>
      <c r="E61" s="5"/>
      <c r="H61" s="16">
        <v>2</v>
      </c>
      <c r="I61" s="16">
        <v>0</v>
      </c>
      <c r="J61" s="16">
        <v>0</v>
      </c>
    </row>
    <row r="62" spans="2:10" ht="12.75">
      <c r="B62">
        <v>44</v>
      </c>
      <c r="C62" s="5">
        <v>92.28</v>
      </c>
      <c r="D62" s="5"/>
      <c r="E62" s="5"/>
      <c r="H62" s="16">
        <v>4</v>
      </c>
      <c r="I62" s="16">
        <f>K55-J55</f>
        <v>-1.0699999999999932</v>
      </c>
      <c r="J62" s="16">
        <f>L55-J55</f>
        <v>-4.109999999999999</v>
      </c>
    </row>
    <row r="63" spans="1:10" ht="12.75">
      <c r="A63" t="s">
        <v>19</v>
      </c>
      <c r="B63">
        <v>46</v>
      </c>
      <c r="C63" s="5">
        <v>90.03</v>
      </c>
      <c r="D63" s="5"/>
      <c r="E63" s="5"/>
      <c r="H63" s="16">
        <v>6</v>
      </c>
      <c r="I63" s="16">
        <f>K56-J56</f>
        <v>0</v>
      </c>
      <c r="J63" s="16">
        <f>L56-J56</f>
        <v>-3.0400000000000063</v>
      </c>
    </row>
    <row r="64" spans="2:10" ht="12.75">
      <c r="B64">
        <v>48</v>
      </c>
      <c r="C64" s="5">
        <v>92.78</v>
      </c>
      <c r="D64" s="5"/>
      <c r="E64" s="5"/>
      <c r="H64" s="16">
        <v>8</v>
      </c>
      <c r="I64" s="17">
        <f>K57-J57</f>
        <v>0</v>
      </c>
      <c r="J64" s="17">
        <f>L57-J57</f>
        <v>-3.0400000000000063</v>
      </c>
    </row>
    <row r="65" spans="2:12" s="5" customFormat="1" ht="12.75">
      <c r="B65" s="18">
        <v>50</v>
      </c>
      <c r="C65" s="5">
        <v>90</v>
      </c>
      <c r="H65" s="16">
        <v>10</v>
      </c>
      <c r="I65" s="17">
        <f>K58-J58</f>
        <v>0</v>
      </c>
      <c r="J65" s="17">
        <f>L58-J58</f>
        <v>-3.0400000000000063</v>
      </c>
      <c r="K65"/>
      <c r="L65"/>
    </row>
    <row r="66" spans="2:3" ht="12.75">
      <c r="B66" s="1"/>
      <c r="C66" s="6"/>
    </row>
    <row r="67" spans="2:3" ht="12.75">
      <c r="B67" s="1"/>
      <c r="C67" s="6"/>
    </row>
    <row r="69" spans="2:3" ht="12.75">
      <c r="B69" s="2"/>
      <c r="C69" s="5"/>
    </row>
    <row r="70" spans="2:3" ht="12.75">
      <c r="B70" s="2"/>
      <c r="C70" s="5"/>
    </row>
    <row r="71" spans="1:3" ht="12.75">
      <c r="A71" s="11"/>
      <c r="B71" s="2"/>
      <c r="C71" s="5"/>
    </row>
  </sheetData>
  <hyperlinks>
    <hyperlink ref="F1" r:id="rId1" display="http://bible.cc/romans/8-14.htm"/>
    <hyperlink ref="F24" r:id="rId2" display="http://bible.cc/ephesians/3-14.htm"/>
  </hyperlinks>
  <printOptions/>
  <pageMargins left="0.75" right="0.75" top="1" bottom="1" header="0.5" footer="0.5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M1">
      <selection activeCell="F7" sqref="F7"/>
    </sheetView>
  </sheetViews>
  <sheetFormatPr defaultColWidth="9.140625" defaultRowHeight="12.75"/>
  <cols>
    <col min="1" max="1" width="10.140625" style="0" customWidth="1"/>
    <col min="2" max="2" width="13.57421875" style="0" customWidth="1"/>
  </cols>
  <sheetData>
    <row r="1" spans="1:5" ht="12.75">
      <c r="A1" s="1" t="s">
        <v>0</v>
      </c>
      <c r="B1" s="1" t="s">
        <v>24</v>
      </c>
      <c r="E1" s="7" t="s">
        <v>18</v>
      </c>
    </row>
    <row r="2" s="2" customFormat="1" ht="12.75">
      <c r="C2" s="2" t="s">
        <v>38</v>
      </c>
    </row>
    <row r="3" spans="1:3" ht="12.75">
      <c r="A3" t="s">
        <v>10</v>
      </c>
      <c r="B3" t="s">
        <v>15</v>
      </c>
      <c r="C3" s="5">
        <v>12.87</v>
      </c>
    </row>
    <row r="4" spans="1:3" ht="12.75">
      <c r="A4" t="s">
        <v>11</v>
      </c>
      <c r="B4" t="s">
        <v>22</v>
      </c>
      <c r="C4" s="5">
        <v>12.13</v>
      </c>
    </row>
    <row r="5" ht="12.75">
      <c r="C5" s="5"/>
    </row>
    <row r="6" spans="1:3" ht="12.75">
      <c r="A6" t="s">
        <v>10</v>
      </c>
      <c r="B6" t="s">
        <v>15</v>
      </c>
      <c r="C6" s="5">
        <v>12.64</v>
      </c>
    </row>
    <row r="7" spans="1:3" ht="12.75">
      <c r="A7" t="s">
        <v>12</v>
      </c>
      <c r="B7" t="s">
        <v>22</v>
      </c>
      <c r="C7" s="5">
        <v>14.07</v>
      </c>
    </row>
    <row r="8" ht="12.75">
      <c r="C8" s="5"/>
    </row>
    <row r="9" spans="1:3" ht="12.75">
      <c r="A9" t="s">
        <v>10</v>
      </c>
      <c r="B9" t="s">
        <v>15</v>
      </c>
      <c r="C9" s="5">
        <v>12.99</v>
      </c>
    </row>
    <row r="10" spans="1:3" ht="12.75">
      <c r="A10" t="s">
        <v>13</v>
      </c>
      <c r="B10" t="s">
        <v>22</v>
      </c>
      <c r="C10" s="5">
        <v>14.43</v>
      </c>
    </row>
    <row r="13" ht="12.75">
      <c r="A13" s="1" t="s">
        <v>16</v>
      </c>
    </row>
    <row r="14" ht="12.75">
      <c r="C14" s="3" t="s">
        <v>38</v>
      </c>
    </row>
    <row r="15" spans="1:3" ht="12.75">
      <c r="A15" s="1" t="s">
        <v>14</v>
      </c>
      <c r="B15" s="1" t="s">
        <v>15</v>
      </c>
      <c r="C15" s="5">
        <f>(C3+C6+C9)/3</f>
        <v>12.833333333333334</v>
      </c>
    </row>
    <row r="16" spans="1:3" ht="12.75">
      <c r="A16" s="1" t="s">
        <v>0</v>
      </c>
      <c r="B16" s="1" t="s">
        <v>22</v>
      </c>
      <c r="C16" s="5">
        <f>(C4+C7+C10)/3</f>
        <v>13.543333333333335</v>
      </c>
    </row>
    <row r="17" spans="1:3" ht="12.75">
      <c r="A17" s="1"/>
      <c r="B17" s="1" t="s">
        <v>40</v>
      </c>
      <c r="C17" s="6">
        <f>C16-C15</f>
        <v>0.7100000000000009</v>
      </c>
    </row>
    <row r="18" spans="1:4" ht="12.75">
      <c r="A18" s="1"/>
      <c r="B18" s="1"/>
      <c r="C18" s="5"/>
      <c r="D18" s="5"/>
    </row>
    <row r="19" spans="1:4" ht="12.75">
      <c r="A19" s="9" t="s">
        <v>11</v>
      </c>
      <c r="B19" s="9" t="s">
        <v>22</v>
      </c>
      <c r="C19" s="5"/>
      <c r="D19" s="5"/>
    </row>
    <row r="20" spans="1:4" ht="12.75">
      <c r="A20" s="9" t="s">
        <v>12</v>
      </c>
      <c r="B20" s="9" t="s">
        <v>34</v>
      </c>
      <c r="C20" s="5"/>
      <c r="D20" s="5"/>
    </row>
    <row r="21" spans="1:4" ht="12.75">
      <c r="A21" s="9" t="s">
        <v>13</v>
      </c>
      <c r="B21" s="9" t="s">
        <v>35</v>
      </c>
      <c r="C21" s="5"/>
      <c r="D21" s="5"/>
    </row>
    <row r="22" ht="12.75">
      <c r="E22" s="1"/>
    </row>
    <row r="23" spans="1:5" s="1" customFormat="1" ht="12.75">
      <c r="A23" s="1" t="s">
        <v>39</v>
      </c>
      <c r="E23" s="7" t="s">
        <v>23</v>
      </c>
    </row>
    <row r="24" ht="12.75">
      <c r="A24" t="s">
        <v>0</v>
      </c>
    </row>
    <row r="25" spans="2:12" s="11" customFormat="1" ht="12.75">
      <c r="B25" s="11" t="s">
        <v>21</v>
      </c>
      <c r="C25" s="2" t="s">
        <v>28</v>
      </c>
      <c r="H25" s="15"/>
      <c r="I25" s="15"/>
      <c r="J25" s="15" t="s">
        <v>14</v>
      </c>
      <c r="K25" s="15" t="s">
        <v>15</v>
      </c>
      <c r="L25" s="15" t="s">
        <v>19</v>
      </c>
    </row>
    <row r="26" spans="1:12" ht="12.75">
      <c r="A26" t="s">
        <v>41</v>
      </c>
      <c r="B26" s="2">
        <v>42</v>
      </c>
      <c r="C26" s="5">
        <v>12.18</v>
      </c>
      <c r="D26" s="5"/>
      <c r="H26" s="16">
        <f>B26</f>
        <v>42</v>
      </c>
      <c r="I26" s="17">
        <f>(C26+C40+C54)/3</f>
        <v>12.29</v>
      </c>
      <c r="J26" s="17">
        <f>I26</f>
        <v>12.29</v>
      </c>
      <c r="K26" s="17">
        <f>C26</f>
        <v>12.18</v>
      </c>
      <c r="L26" s="17">
        <f>C33</f>
        <v>11.87</v>
      </c>
    </row>
    <row r="27" spans="2:12" ht="12.75">
      <c r="B27">
        <v>44</v>
      </c>
      <c r="C27" s="5">
        <v>15.42</v>
      </c>
      <c r="D27" s="5"/>
      <c r="H27" s="16">
        <f>B27</f>
        <v>44</v>
      </c>
      <c r="I27" s="17">
        <f>(C27+C41+C55)/3</f>
        <v>15.42</v>
      </c>
      <c r="J27" s="17">
        <f>C27-J26</f>
        <v>3.130000000000001</v>
      </c>
      <c r="K27" s="17">
        <f>I27-K26</f>
        <v>3.24</v>
      </c>
      <c r="L27" s="17">
        <f>I27-L26</f>
        <v>3.5500000000000007</v>
      </c>
    </row>
    <row r="28" spans="1:12" ht="12.75">
      <c r="A28" t="s">
        <v>15</v>
      </c>
      <c r="B28">
        <v>46</v>
      </c>
      <c r="C28" s="5">
        <v>15.56</v>
      </c>
      <c r="D28" s="5"/>
      <c r="H28" s="16">
        <f>B28</f>
        <v>46</v>
      </c>
      <c r="I28" s="17">
        <f>(C28+C42+C56)/3</f>
        <v>15.296666666666667</v>
      </c>
      <c r="J28" s="17">
        <f>I28-J26</f>
        <v>3.0066666666666677</v>
      </c>
      <c r="K28" s="17">
        <f>I28-K26</f>
        <v>3.116666666666667</v>
      </c>
      <c r="L28" s="17">
        <f>I28-L26</f>
        <v>3.4266666666666676</v>
      </c>
    </row>
    <row r="29" spans="2:12" ht="12.75">
      <c r="B29">
        <v>48</v>
      </c>
      <c r="C29" s="5">
        <v>15.63</v>
      </c>
      <c r="D29" s="5"/>
      <c r="H29" s="16">
        <f>B29</f>
        <v>48</v>
      </c>
      <c r="I29" s="17">
        <f>(C29+C43+C57)/3</f>
        <v>15.716666666666667</v>
      </c>
      <c r="J29" s="17">
        <f>I29-J26</f>
        <v>3.4266666666666676</v>
      </c>
      <c r="K29" s="17">
        <f>I29-K26</f>
        <v>3.536666666666667</v>
      </c>
      <c r="L29" s="17">
        <f>I29-L26</f>
        <v>3.8466666666666676</v>
      </c>
    </row>
    <row r="30" spans="2:12" ht="12.75">
      <c r="B30">
        <v>50</v>
      </c>
      <c r="C30" s="5">
        <v>15.7</v>
      </c>
      <c r="D30" s="5"/>
      <c r="H30" s="16">
        <f>B30</f>
        <v>50</v>
      </c>
      <c r="I30" s="17">
        <f>(C30+C44+C58)/3</f>
        <v>15.706666666666665</v>
      </c>
      <c r="J30" s="17">
        <f>I30-J26</f>
        <v>3.416666666666666</v>
      </c>
      <c r="K30" s="17">
        <f>I30-K26</f>
        <v>3.5266666666666655</v>
      </c>
      <c r="L30" s="17">
        <f>I30-L26</f>
        <v>3.836666666666666</v>
      </c>
    </row>
    <row r="31" spans="3:11" s="1" customFormat="1" ht="12.75">
      <c r="C31" s="6"/>
      <c r="D31" s="6"/>
      <c r="H31" s="16"/>
      <c r="I31" s="16"/>
      <c r="J31" s="16"/>
      <c r="K31"/>
    </row>
    <row r="32" spans="3:12" s="1" customFormat="1" ht="12.75">
      <c r="C32" s="6"/>
      <c r="D32" s="6"/>
      <c r="H32" s="15"/>
      <c r="I32" s="15" t="s">
        <v>15</v>
      </c>
      <c r="J32" s="15" t="s">
        <v>19</v>
      </c>
      <c r="K32"/>
      <c r="L32"/>
    </row>
    <row r="33" spans="1:10" ht="12.75">
      <c r="A33" t="s">
        <v>11</v>
      </c>
      <c r="B33" s="2">
        <v>42</v>
      </c>
      <c r="C33" s="5">
        <v>11.87</v>
      </c>
      <c r="D33" s="5"/>
      <c r="H33" s="16">
        <v>2</v>
      </c>
      <c r="I33" s="21">
        <v>0</v>
      </c>
      <c r="J33" s="21">
        <v>0</v>
      </c>
    </row>
    <row r="34" spans="2:10" ht="12.75">
      <c r="B34">
        <v>44</v>
      </c>
      <c r="C34" s="5">
        <v>15.53</v>
      </c>
      <c r="D34" s="5"/>
      <c r="H34" s="16">
        <v>4</v>
      </c>
      <c r="I34" s="21">
        <f>K27-J27</f>
        <v>0.10999999999999943</v>
      </c>
      <c r="J34" s="21">
        <f>L27-J27</f>
        <v>0.41999999999999993</v>
      </c>
    </row>
    <row r="35" spans="1:10" ht="12.75">
      <c r="A35" t="s">
        <v>19</v>
      </c>
      <c r="B35">
        <v>46</v>
      </c>
      <c r="C35" s="5">
        <v>14.31</v>
      </c>
      <c r="D35" s="5"/>
      <c r="H35" s="16">
        <v>6</v>
      </c>
      <c r="I35" s="21">
        <f>K28-J28</f>
        <v>0.10999999999999943</v>
      </c>
      <c r="J35" s="21">
        <f>L28-J28</f>
        <v>0.41999999999999993</v>
      </c>
    </row>
    <row r="36" spans="2:10" ht="12.75">
      <c r="B36">
        <v>48</v>
      </c>
      <c r="C36" s="5">
        <v>14.73</v>
      </c>
      <c r="D36" s="5"/>
      <c r="H36" s="16">
        <v>8</v>
      </c>
      <c r="I36" s="21">
        <f>K29-J29</f>
        <v>0.10999999999999943</v>
      </c>
      <c r="J36" s="21">
        <f>L29-J29</f>
        <v>0.41999999999999993</v>
      </c>
    </row>
    <row r="37" spans="2:10" ht="12.75">
      <c r="B37">
        <v>50</v>
      </c>
      <c r="C37" s="5">
        <v>15.41</v>
      </c>
      <c r="D37" s="5"/>
      <c r="H37" s="16">
        <v>10</v>
      </c>
      <c r="I37" s="21">
        <f>K30-J30</f>
        <v>0.10999999999999943</v>
      </c>
      <c r="J37" s="21">
        <f>L30-J30</f>
        <v>0.41999999999999993</v>
      </c>
    </row>
    <row r="38" spans="2:4" ht="12.75">
      <c r="B38" s="1"/>
      <c r="C38" s="6"/>
      <c r="D38" s="5"/>
    </row>
    <row r="39" spans="2:12" ht="12.75">
      <c r="B39" s="1"/>
      <c r="C39" s="6"/>
      <c r="D39" s="5"/>
      <c r="H39" s="15"/>
      <c r="I39" s="15"/>
      <c r="J39" s="15" t="s">
        <v>14</v>
      </c>
      <c r="K39" s="15" t="s">
        <v>15</v>
      </c>
      <c r="L39" s="15" t="s">
        <v>19</v>
      </c>
    </row>
    <row r="40" spans="1:12" ht="12.75">
      <c r="A40" t="s">
        <v>10</v>
      </c>
      <c r="B40" s="2">
        <v>42</v>
      </c>
      <c r="C40" s="5">
        <v>12.61</v>
      </c>
      <c r="D40" s="5"/>
      <c r="H40" s="16">
        <f>B40</f>
        <v>42</v>
      </c>
      <c r="I40" s="17">
        <f>(C26+C40+C54)/3</f>
        <v>12.29</v>
      </c>
      <c r="J40" s="17">
        <f>C40</f>
        <v>12.61</v>
      </c>
      <c r="K40" s="17">
        <f>C40</f>
        <v>12.61</v>
      </c>
      <c r="L40" s="17">
        <f>C47</f>
        <v>11.76</v>
      </c>
    </row>
    <row r="41" spans="2:12" ht="12.75">
      <c r="B41">
        <v>44</v>
      </c>
      <c r="C41" s="5">
        <v>15.31</v>
      </c>
      <c r="D41" s="5"/>
      <c r="H41" s="16">
        <f>B41</f>
        <v>44</v>
      </c>
      <c r="I41" s="17">
        <f>(C27+C41+C55)/3</f>
        <v>15.42</v>
      </c>
      <c r="J41" s="17">
        <f>C41-J40</f>
        <v>2.700000000000001</v>
      </c>
      <c r="K41" s="17">
        <f>I41-K40</f>
        <v>2.8100000000000005</v>
      </c>
      <c r="L41" s="17">
        <f>I41-L40</f>
        <v>3.66</v>
      </c>
    </row>
    <row r="42" spans="2:12" ht="12.75">
      <c r="B42">
        <v>46</v>
      </c>
      <c r="C42" s="5">
        <v>14.83</v>
      </c>
      <c r="D42" s="5"/>
      <c r="H42" s="16">
        <f>B42</f>
        <v>46</v>
      </c>
      <c r="I42" s="17">
        <f>(C28+C42+C56)/3</f>
        <v>15.296666666666667</v>
      </c>
      <c r="J42" s="17">
        <f>I42-J40</f>
        <v>2.6866666666666674</v>
      </c>
      <c r="K42" s="17">
        <f>I42-K40</f>
        <v>2.6866666666666674</v>
      </c>
      <c r="L42" s="17">
        <f>I42-L40</f>
        <v>3.536666666666667</v>
      </c>
    </row>
    <row r="43" spans="1:12" ht="12.75">
      <c r="A43" t="s">
        <v>15</v>
      </c>
      <c r="B43">
        <v>48</v>
      </c>
      <c r="C43" s="5">
        <v>15.34</v>
      </c>
      <c r="D43" s="5"/>
      <c r="H43" s="16">
        <f>B43</f>
        <v>48</v>
      </c>
      <c r="I43" s="17">
        <f>(C29+C43+C57)/3</f>
        <v>15.716666666666667</v>
      </c>
      <c r="J43" s="17">
        <f>I43-J40</f>
        <v>3.1066666666666674</v>
      </c>
      <c r="K43" s="17">
        <f>I43-K40</f>
        <v>3.1066666666666674</v>
      </c>
      <c r="L43" s="17">
        <f>I43-L40</f>
        <v>3.956666666666667</v>
      </c>
    </row>
    <row r="44" spans="2:12" ht="12.75">
      <c r="B44">
        <v>50</v>
      </c>
      <c r="C44" s="5">
        <v>15.92</v>
      </c>
      <c r="D44" s="5"/>
      <c r="H44" s="16">
        <f>B44</f>
        <v>50</v>
      </c>
      <c r="I44" s="17">
        <f>(C30+C44+C58)/3</f>
        <v>15.706666666666665</v>
      </c>
      <c r="J44" s="17">
        <f>I44-J40</f>
        <v>3.096666666666666</v>
      </c>
      <c r="K44" s="17">
        <f>I44-K40</f>
        <v>3.096666666666666</v>
      </c>
      <c r="L44" s="17">
        <f>I44-L40</f>
        <v>3.9466666666666654</v>
      </c>
    </row>
    <row r="45" spans="2:12" ht="12.75">
      <c r="B45" s="1"/>
      <c r="C45" s="6"/>
      <c r="D45" s="5"/>
      <c r="H45" s="16"/>
      <c r="I45" s="16"/>
      <c r="J45" s="16"/>
      <c r="L45" s="1"/>
    </row>
    <row r="46" spans="2:10" ht="12.75">
      <c r="B46" s="1"/>
      <c r="C46" s="6"/>
      <c r="D46" s="5"/>
      <c r="H46" s="15"/>
      <c r="I46" s="15" t="s">
        <v>15</v>
      </c>
      <c r="J46" s="15" t="s">
        <v>19</v>
      </c>
    </row>
    <row r="47" spans="1:10" ht="12.75">
      <c r="A47" t="s">
        <v>12</v>
      </c>
      <c r="B47" s="2">
        <v>42</v>
      </c>
      <c r="C47" s="5">
        <v>11.76</v>
      </c>
      <c r="D47" s="5"/>
      <c r="H47" s="16">
        <v>2</v>
      </c>
      <c r="I47" s="21">
        <v>0</v>
      </c>
      <c r="J47" s="21">
        <v>0</v>
      </c>
    </row>
    <row r="48" spans="2:10" ht="12.75">
      <c r="B48">
        <v>44</v>
      </c>
      <c r="C48" s="5">
        <v>15.82</v>
      </c>
      <c r="D48" s="5"/>
      <c r="H48" s="16">
        <v>4</v>
      </c>
      <c r="I48" s="21">
        <f>K41-J41</f>
        <v>0.10999999999999943</v>
      </c>
      <c r="J48" s="21">
        <f>L41-J41</f>
        <v>0.9599999999999991</v>
      </c>
    </row>
    <row r="49" spans="1:10" ht="12.75">
      <c r="A49" t="s">
        <v>19</v>
      </c>
      <c r="B49">
        <v>46</v>
      </c>
      <c r="C49" s="5">
        <v>14.84</v>
      </c>
      <c r="D49" s="5"/>
      <c r="H49" s="16">
        <v>6</v>
      </c>
      <c r="I49" s="21">
        <f>K42-J42</f>
        <v>0</v>
      </c>
      <c r="J49" s="21">
        <f>L42-J42</f>
        <v>0.8499999999999996</v>
      </c>
    </row>
    <row r="50" spans="2:10" ht="12.75">
      <c r="B50">
        <v>48</v>
      </c>
      <c r="C50" s="5">
        <v>14.94</v>
      </c>
      <c r="D50" s="5"/>
      <c r="H50" s="16">
        <v>8</v>
      </c>
      <c r="I50" s="21">
        <f>K43-J43</f>
        <v>0</v>
      </c>
      <c r="J50" s="21">
        <f>L43-J43</f>
        <v>0.8499999999999996</v>
      </c>
    </row>
    <row r="51" spans="2:10" ht="12.75">
      <c r="B51">
        <v>50</v>
      </c>
      <c r="C51" s="5">
        <v>15.17</v>
      </c>
      <c r="D51" s="5"/>
      <c r="H51" s="16">
        <v>10</v>
      </c>
      <c r="I51" s="21">
        <f>K44-J44</f>
        <v>0</v>
      </c>
      <c r="J51" s="21">
        <f>L44-J44</f>
        <v>0.8499999999999996</v>
      </c>
    </row>
    <row r="52" spans="2:4" ht="12.75">
      <c r="B52" s="1"/>
      <c r="C52" s="6"/>
      <c r="D52" s="5"/>
    </row>
    <row r="53" spans="2:12" ht="12.75">
      <c r="B53" s="1"/>
      <c r="C53" s="6"/>
      <c r="D53" s="5"/>
      <c r="H53" s="15"/>
      <c r="I53" s="15"/>
      <c r="J53" s="15" t="s">
        <v>14</v>
      </c>
      <c r="K53" s="15" t="s">
        <v>15</v>
      </c>
      <c r="L53" s="15" t="s">
        <v>19</v>
      </c>
    </row>
    <row r="54" spans="1:12" ht="12.75">
      <c r="A54" t="s">
        <v>10</v>
      </c>
      <c r="B54" s="2">
        <v>42</v>
      </c>
      <c r="C54" s="5">
        <v>12.08</v>
      </c>
      <c r="D54" s="5"/>
      <c r="H54" s="16">
        <f>B54</f>
        <v>42</v>
      </c>
      <c r="I54" s="17">
        <f>(C26+C40+C54)/3</f>
        <v>12.29</v>
      </c>
      <c r="J54" s="17">
        <f>C54</f>
        <v>12.08</v>
      </c>
      <c r="K54" s="17">
        <f>C54</f>
        <v>12.08</v>
      </c>
      <c r="L54" s="17">
        <f>C61</f>
        <v>11.76</v>
      </c>
    </row>
    <row r="55" spans="2:12" ht="12.75">
      <c r="B55">
        <v>44</v>
      </c>
      <c r="C55" s="5">
        <v>15.53</v>
      </c>
      <c r="D55" s="5"/>
      <c r="H55" s="16">
        <f>B55</f>
        <v>44</v>
      </c>
      <c r="I55" s="17">
        <f>(C27+C41+C55)/3</f>
        <v>15.42</v>
      </c>
      <c r="J55" s="17">
        <f>C55-J54</f>
        <v>3.4499999999999993</v>
      </c>
      <c r="K55" s="17">
        <f>I55-K54</f>
        <v>3.34</v>
      </c>
      <c r="L55" s="17">
        <f>I55-L54</f>
        <v>3.66</v>
      </c>
    </row>
    <row r="56" spans="1:12" ht="12.75">
      <c r="A56" t="s">
        <v>15</v>
      </c>
      <c r="B56">
        <v>46</v>
      </c>
      <c r="C56" s="5">
        <v>15.5</v>
      </c>
      <c r="D56" s="5"/>
      <c r="H56" s="16">
        <f>B56</f>
        <v>46</v>
      </c>
      <c r="I56" s="17">
        <f>(C28+C42+C56)/3</f>
        <v>15.296666666666667</v>
      </c>
      <c r="J56" s="17">
        <f>I56-J54</f>
        <v>3.216666666666667</v>
      </c>
      <c r="K56" s="17">
        <f>I56-K54</f>
        <v>3.216666666666667</v>
      </c>
      <c r="L56" s="17">
        <f>I56-L54</f>
        <v>3.536666666666667</v>
      </c>
    </row>
    <row r="57" spans="2:12" ht="12.75">
      <c r="B57">
        <v>48</v>
      </c>
      <c r="C57" s="5">
        <v>16.18</v>
      </c>
      <c r="D57" s="5"/>
      <c r="H57" s="16">
        <f>B57</f>
        <v>48</v>
      </c>
      <c r="I57" s="17">
        <f>(C29+C43+C57)/3</f>
        <v>15.716666666666667</v>
      </c>
      <c r="J57" s="17">
        <f>I57-J54</f>
        <v>3.6366666666666667</v>
      </c>
      <c r="K57" s="17">
        <f>I57-K54</f>
        <v>3.6366666666666667</v>
      </c>
      <c r="L57" s="17">
        <f>I57-L54</f>
        <v>3.956666666666667</v>
      </c>
    </row>
    <row r="58" spans="2:12" ht="12.75">
      <c r="B58">
        <v>50</v>
      </c>
      <c r="C58" s="5">
        <v>15.5</v>
      </c>
      <c r="D58" s="5"/>
      <c r="H58" s="16">
        <f>B58</f>
        <v>50</v>
      </c>
      <c r="I58" s="17">
        <f>(C30+C44+C58)/3</f>
        <v>15.706666666666665</v>
      </c>
      <c r="J58" s="17">
        <f>I58-J54</f>
        <v>3.626666666666665</v>
      </c>
      <c r="K58" s="17">
        <f>I58-K54</f>
        <v>3.626666666666665</v>
      </c>
      <c r="L58" s="17">
        <f>I58-L54</f>
        <v>3.9466666666666654</v>
      </c>
    </row>
    <row r="59" spans="2:12" ht="12.75">
      <c r="B59" s="1"/>
      <c r="C59" s="6"/>
      <c r="D59" s="5"/>
      <c r="H59" s="16"/>
      <c r="I59" s="16"/>
      <c r="J59" s="16"/>
      <c r="L59" s="1"/>
    </row>
    <row r="60" spans="2:10" ht="12.75">
      <c r="B60" s="1"/>
      <c r="C60" s="6"/>
      <c r="D60" s="5"/>
      <c r="H60" s="15"/>
      <c r="I60" s="15" t="s">
        <v>15</v>
      </c>
      <c r="J60" s="15" t="s">
        <v>19</v>
      </c>
    </row>
    <row r="61" spans="1:10" ht="12.75">
      <c r="A61" t="s">
        <v>13</v>
      </c>
      <c r="B61" s="10">
        <v>42</v>
      </c>
      <c r="C61" s="5">
        <v>11.76</v>
      </c>
      <c r="D61" s="5"/>
      <c r="H61" s="16">
        <v>2</v>
      </c>
      <c r="I61" s="16">
        <v>0</v>
      </c>
      <c r="J61" s="16">
        <v>0</v>
      </c>
    </row>
    <row r="62" spans="2:10" ht="12.75">
      <c r="B62">
        <v>44</v>
      </c>
      <c r="C62" s="5">
        <v>15.55</v>
      </c>
      <c r="D62" s="5"/>
      <c r="H62" s="16">
        <v>4</v>
      </c>
      <c r="I62" s="21">
        <f>K55-J55</f>
        <v>-0.10999999999999943</v>
      </c>
      <c r="J62" s="21">
        <f>L55-J55</f>
        <v>0.21000000000000085</v>
      </c>
    </row>
    <row r="63" spans="1:10" ht="12.75">
      <c r="A63" t="s">
        <v>19</v>
      </c>
      <c r="B63">
        <v>46</v>
      </c>
      <c r="C63" s="5">
        <v>15.52</v>
      </c>
      <c r="D63" s="5"/>
      <c r="H63" s="16">
        <v>6</v>
      </c>
      <c r="I63" s="21">
        <f>K56-J56</f>
        <v>0</v>
      </c>
      <c r="J63" s="21">
        <f>L56-J56</f>
        <v>0.3200000000000003</v>
      </c>
    </row>
    <row r="64" spans="2:10" ht="12.75">
      <c r="B64">
        <v>48</v>
      </c>
      <c r="C64" s="5">
        <v>16.02</v>
      </c>
      <c r="D64" s="5"/>
      <c r="H64" s="16">
        <v>8</v>
      </c>
      <c r="I64" s="21">
        <f>K57-J57</f>
        <v>0</v>
      </c>
      <c r="J64" s="21">
        <f>L57-J57</f>
        <v>0.3200000000000003</v>
      </c>
    </row>
    <row r="65" spans="2:12" s="5" customFormat="1" ht="12.75">
      <c r="B65" s="18">
        <v>50</v>
      </c>
      <c r="C65" s="5">
        <v>14.3</v>
      </c>
      <c r="H65" s="16">
        <v>10</v>
      </c>
      <c r="I65" s="21">
        <f>K58-J58</f>
        <v>0</v>
      </c>
      <c r="J65" s="21">
        <f>L58-J58</f>
        <v>0.3200000000000003</v>
      </c>
      <c r="K65"/>
      <c r="L65"/>
    </row>
    <row r="66" spans="2:3" ht="12.75">
      <c r="B66" s="1"/>
      <c r="C66" s="6"/>
    </row>
    <row r="67" spans="2:3" ht="12.75">
      <c r="B67" s="1"/>
      <c r="C67" s="6"/>
    </row>
    <row r="69" spans="2:3" ht="12.75">
      <c r="B69" s="2"/>
      <c r="C69" s="5"/>
    </row>
    <row r="70" spans="2:3" ht="12.75">
      <c r="B70" s="2"/>
      <c r="C70" s="5"/>
    </row>
    <row r="71" spans="1:3" ht="12.75">
      <c r="A71" s="11"/>
      <c r="B71" s="2"/>
      <c r="C71" s="5"/>
    </row>
  </sheetData>
  <hyperlinks>
    <hyperlink ref="E1" r:id="rId1" display="http://bible.cc/romans/8-14.htm"/>
    <hyperlink ref="E23" r:id="rId2" display="http://bible.cc/ephesians/3-14.htm"/>
  </hyperlinks>
  <printOptions/>
  <pageMargins left="0.75" right="0.75" top="1" bottom="1" header="0.5" footer="0.5"/>
  <pageSetup orientation="portrait" paperSize="9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 topLeftCell="H40">
      <selection activeCell="E4" sqref="E4"/>
    </sheetView>
  </sheetViews>
  <sheetFormatPr defaultColWidth="9.140625" defaultRowHeight="12.75"/>
  <cols>
    <col min="1" max="1" width="10.140625" style="0" customWidth="1"/>
    <col min="2" max="2" width="13.57421875" style="0" customWidth="1"/>
  </cols>
  <sheetData>
    <row r="1" spans="1:5" ht="12.75">
      <c r="A1" s="1" t="s">
        <v>0</v>
      </c>
      <c r="B1" s="1" t="s">
        <v>24</v>
      </c>
      <c r="D1" s="7" t="s">
        <v>18</v>
      </c>
      <c r="E1" s="1"/>
    </row>
    <row r="2" s="2" customFormat="1" ht="12.75">
      <c r="C2" s="2" t="s">
        <v>27</v>
      </c>
    </row>
    <row r="3" spans="1:7" ht="12.75">
      <c r="A3" t="s">
        <v>10</v>
      </c>
      <c r="B3" t="s">
        <v>15</v>
      </c>
      <c r="C3" s="5">
        <v>12.87</v>
      </c>
      <c r="D3" s="5"/>
      <c r="E3" s="5"/>
      <c r="F3" s="5"/>
      <c r="G3" s="5"/>
    </row>
    <row r="4" spans="1:7" ht="12.75">
      <c r="A4" t="s">
        <v>11</v>
      </c>
      <c r="B4" t="s">
        <v>22</v>
      </c>
      <c r="C4" s="5">
        <v>13.54</v>
      </c>
      <c r="D4" s="5"/>
      <c r="E4" s="5"/>
      <c r="F4" s="5"/>
      <c r="G4" s="5"/>
    </row>
    <row r="5" spans="3:7" ht="12.75">
      <c r="C5" s="5"/>
      <c r="D5" s="5"/>
      <c r="E5" s="5"/>
      <c r="F5" s="5"/>
      <c r="G5" s="5"/>
    </row>
    <row r="6" spans="1:7" ht="12.75">
      <c r="A6" t="s">
        <v>10</v>
      </c>
      <c r="B6" t="s">
        <v>15</v>
      </c>
      <c r="C6" s="5">
        <v>12.87</v>
      </c>
      <c r="D6" s="5"/>
      <c r="E6" s="5"/>
      <c r="F6" s="5"/>
      <c r="G6" s="5"/>
    </row>
    <row r="7" spans="1:7" ht="12.75">
      <c r="A7" t="s">
        <v>12</v>
      </c>
      <c r="B7" t="s">
        <v>22</v>
      </c>
      <c r="C7" s="5">
        <v>14.56</v>
      </c>
      <c r="D7" s="5"/>
      <c r="E7" s="5"/>
      <c r="F7" s="5"/>
      <c r="G7" s="5"/>
    </row>
    <row r="8" spans="3:7" ht="12.75">
      <c r="C8" s="5"/>
      <c r="D8" s="5"/>
      <c r="E8" s="5"/>
      <c r="F8" s="5"/>
      <c r="G8" s="5"/>
    </row>
    <row r="9" spans="1:7" ht="12.75">
      <c r="A9" t="s">
        <v>10</v>
      </c>
      <c r="B9" t="s">
        <v>15</v>
      </c>
      <c r="C9" s="5">
        <v>13.13</v>
      </c>
      <c r="D9" s="5"/>
      <c r="E9" s="5"/>
      <c r="F9" s="5"/>
      <c r="G9" s="5"/>
    </row>
    <row r="10" spans="1:7" ht="12.75">
      <c r="A10" t="s">
        <v>13</v>
      </c>
      <c r="B10" t="s">
        <v>22</v>
      </c>
      <c r="C10" s="5">
        <v>13.35</v>
      </c>
      <c r="D10" s="5"/>
      <c r="E10" s="5"/>
      <c r="F10" s="5"/>
      <c r="G10" s="5"/>
    </row>
    <row r="13" spans="1:5" ht="12.75">
      <c r="A13" s="1" t="s">
        <v>16</v>
      </c>
      <c r="E13" s="1"/>
    </row>
    <row r="14" spans="3:7" ht="12.75">
      <c r="C14" s="3" t="s">
        <v>27</v>
      </c>
      <c r="D14" s="3"/>
      <c r="E14" s="1"/>
      <c r="F14" s="1"/>
      <c r="G14" s="1"/>
    </row>
    <row r="15" spans="1:7" ht="12.75">
      <c r="A15" s="1" t="s">
        <v>14</v>
      </c>
      <c r="B15" s="1" t="s">
        <v>15</v>
      </c>
      <c r="C15" s="5">
        <f>(C3+C6+C9)/3</f>
        <v>12.956666666666665</v>
      </c>
      <c r="D15" s="5"/>
      <c r="E15" s="5"/>
      <c r="F15" s="5"/>
      <c r="G15" s="5"/>
    </row>
    <row r="16" spans="1:7" ht="12.75">
      <c r="A16" s="1" t="s">
        <v>0</v>
      </c>
      <c r="B16" s="1" t="s">
        <v>22</v>
      </c>
      <c r="C16" s="5">
        <f>(C4+C7+C10)/3</f>
        <v>13.816666666666668</v>
      </c>
      <c r="D16" s="5"/>
      <c r="E16" s="5"/>
      <c r="F16" s="5"/>
      <c r="G16" s="5"/>
    </row>
    <row r="17" spans="1:7" ht="12.75">
      <c r="A17" s="1"/>
      <c r="B17" s="1" t="s">
        <v>40</v>
      </c>
      <c r="C17" s="6">
        <f>C16-C15</f>
        <v>0.860000000000003</v>
      </c>
      <c r="D17" s="6"/>
      <c r="E17" s="6"/>
      <c r="F17" s="6"/>
      <c r="G17" s="6"/>
    </row>
    <row r="18" spans="1:7" ht="12.75">
      <c r="A18" s="1"/>
      <c r="B18" s="1"/>
      <c r="C18" s="5"/>
      <c r="D18" s="5"/>
      <c r="E18" s="5"/>
      <c r="F18" s="5"/>
      <c r="G18" s="5"/>
    </row>
    <row r="19" spans="1:7" ht="12.75">
      <c r="A19" s="9" t="s">
        <v>11</v>
      </c>
      <c r="B19" s="9" t="s">
        <v>22</v>
      </c>
      <c r="C19" s="5"/>
      <c r="D19" s="5"/>
      <c r="E19" s="5"/>
      <c r="F19" s="5"/>
      <c r="G19" s="5"/>
    </row>
    <row r="20" spans="1:7" ht="12.75">
      <c r="A20" s="9" t="s">
        <v>12</v>
      </c>
      <c r="B20" s="9" t="s">
        <v>34</v>
      </c>
      <c r="C20" s="5"/>
      <c r="D20" s="5"/>
      <c r="E20" s="5"/>
      <c r="F20" s="5"/>
      <c r="G20" s="5"/>
    </row>
    <row r="21" spans="1:7" ht="12.75">
      <c r="A21" s="9" t="s">
        <v>13</v>
      </c>
      <c r="B21" s="9" t="s">
        <v>35</v>
      </c>
      <c r="C21" s="5"/>
      <c r="D21" s="5"/>
      <c r="E21" s="5"/>
      <c r="F21" s="5"/>
      <c r="G21" s="5"/>
    </row>
    <row r="22" ht="12.75">
      <c r="D22" s="1"/>
    </row>
    <row r="23" spans="1:4" s="1" customFormat="1" ht="12.75">
      <c r="A23" s="1" t="s">
        <v>39</v>
      </c>
      <c r="D23" s="7" t="s">
        <v>23</v>
      </c>
    </row>
    <row r="24" spans="1:5" ht="12.75">
      <c r="A24" t="s">
        <v>0</v>
      </c>
      <c r="C24" s="4"/>
      <c r="E24" s="1"/>
    </row>
    <row r="25" spans="2:12" s="11" customFormat="1" ht="12.75">
      <c r="B25" s="11" t="s">
        <v>21</v>
      </c>
      <c r="C25" s="11" t="s">
        <v>27</v>
      </c>
      <c r="H25" s="15"/>
      <c r="I25" s="15"/>
      <c r="J25" s="15" t="s">
        <v>14</v>
      </c>
      <c r="K25" s="15" t="s">
        <v>15</v>
      </c>
      <c r="L25" s="15" t="s">
        <v>19</v>
      </c>
    </row>
    <row r="26" spans="1:12" ht="12.75">
      <c r="A26" t="s">
        <v>10</v>
      </c>
      <c r="B26" s="2" t="s">
        <v>25</v>
      </c>
      <c r="C26" s="5">
        <v>13.13</v>
      </c>
      <c r="D26" s="5"/>
      <c r="E26" s="5"/>
      <c r="F26" s="5"/>
      <c r="G26" s="5"/>
      <c r="H26" s="16" t="str">
        <f>B26</f>
        <v>Fusilade wk 42</v>
      </c>
      <c r="I26" s="17">
        <f>(C26+C40+C54)/3</f>
        <v>13.203333333333333</v>
      </c>
      <c r="J26" s="17">
        <f>I26</f>
        <v>13.203333333333333</v>
      </c>
      <c r="K26" s="17">
        <f>C26</f>
        <v>13.13</v>
      </c>
      <c r="L26" s="17">
        <f>C33</f>
        <v>13.74</v>
      </c>
    </row>
    <row r="27" spans="2:12" ht="12.75">
      <c r="B27">
        <v>44</v>
      </c>
      <c r="C27" s="5">
        <v>13.73</v>
      </c>
      <c r="D27" s="5"/>
      <c r="E27" s="5"/>
      <c r="F27" s="5"/>
      <c r="G27" s="5"/>
      <c r="H27" s="16">
        <f>B27</f>
        <v>44</v>
      </c>
      <c r="I27" s="17">
        <f>(C27+C41+C55)/3</f>
        <v>13.800000000000002</v>
      </c>
      <c r="J27" s="17">
        <f>C27-J26</f>
        <v>0.5266666666666673</v>
      </c>
      <c r="K27" s="17">
        <f>I27-K26</f>
        <v>0.6700000000000017</v>
      </c>
      <c r="L27" s="17">
        <f>I27-L26</f>
        <v>0.060000000000002274</v>
      </c>
    </row>
    <row r="28" spans="2:12" ht="12.75">
      <c r="B28">
        <v>46</v>
      </c>
      <c r="C28" s="5">
        <v>13.61</v>
      </c>
      <c r="D28" s="5"/>
      <c r="E28" s="5"/>
      <c r="F28" s="5"/>
      <c r="G28" s="5"/>
      <c r="H28" s="16">
        <f>B28</f>
        <v>46</v>
      </c>
      <c r="I28" s="17">
        <f>(C28+C42+C56)/3</f>
        <v>13.01</v>
      </c>
      <c r="J28" s="17">
        <f>I28-J26</f>
        <v>-0.19333333333333336</v>
      </c>
      <c r="K28" s="17">
        <f>I28-K26</f>
        <v>-0.120000000000001</v>
      </c>
      <c r="L28" s="17">
        <f>I28-L26</f>
        <v>-0.7300000000000004</v>
      </c>
    </row>
    <row r="29" spans="2:12" ht="12.75">
      <c r="B29">
        <v>48</v>
      </c>
      <c r="C29" s="5">
        <v>13.65</v>
      </c>
      <c r="D29" s="5"/>
      <c r="E29" s="5"/>
      <c r="F29" s="5"/>
      <c r="G29" s="5"/>
      <c r="H29" s="16">
        <f>B29</f>
        <v>48</v>
      </c>
      <c r="I29" s="17">
        <f>(C29+C43+C57)/3</f>
        <v>13.32</v>
      </c>
      <c r="J29" s="17">
        <f>I29-J26</f>
        <v>0.11666666666666714</v>
      </c>
      <c r="K29" s="17">
        <f>I29-K26</f>
        <v>0.1899999999999995</v>
      </c>
      <c r="L29" s="17">
        <f>I29-L26</f>
        <v>-0.41999999999999993</v>
      </c>
    </row>
    <row r="30" spans="2:12" ht="12.75">
      <c r="B30">
        <v>50</v>
      </c>
      <c r="C30" s="5">
        <v>14.54</v>
      </c>
      <c r="D30" s="5"/>
      <c r="E30" s="5"/>
      <c r="F30" s="5"/>
      <c r="G30" s="5"/>
      <c r="H30" s="16">
        <f>B30</f>
        <v>50</v>
      </c>
      <c r="I30" s="17">
        <f>(C30+C44+C58)/3</f>
        <v>13.686666666666667</v>
      </c>
      <c r="J30" s="17">
        <f>I30-J26</f>
        <v>0.4833333333333343</v>
      </c>
      <c r="K30" s="17">
        <f>I30-K26</f>
        <v>0.5566666666666666</v>
      </c>
      <c r="L30" s="17">
        <f>I30-L26</f>
        <v>-0.05333333333333279</v>
      </c>
    </row>
    <row r="31" spans="2:11" s="1" customFormat="1" ht="12.75">
      <c r="B31" s="1" t="s">
        <v>32</v>
      </c>
      <c r="C31" s="6">
        <f>C30-C26</f>
        <v>1.4099999999999984</v>
      </c>
      <c r="D31" s="6"/>
      <c r="E31" s="6"/>
      <c r="F31" s="6"/>
      <c r="G31" s="6"/>
      <c r="H31" s="16"/>
      <c r="I31" s="16"/>
      <c r="J31" s="16"/>
      <c r="K31"/>
    </row>
    <row r="32" spans="2:12" s="1" customFormat="1" ht="12.75">
      <c r="B32" s="1" t="s">
        <v>33</v>
      </c>
      <c r="C32" s="6">
        <f>C30-C27</f>
        <v>0.8099999999999987</v>
      </c>
      <c r="D32" s="6"/>
      <c r="E32" s="6"/>
      <c r="F32" s="6"/>
      <c r="G32" s="6"/>
      <c r="H32" s="15"/>
      <c r="I32" s="15" t="s">
        <v>15</v>
      </c>
      <c r="J32" s="15" t="s">
        <v>19</v>
      </c>
      <c r="K32"/>
      <c r="L32"/>
    </row>
    <row r="33" spans="1:10" ht="12.75">
      <c r="A33" t="s">
        <v>11</v>
      </c>
      <c r="B33" s="10" t="s">
        <v>26</v>
      </c>
      <c r="C33" s="5">
        <v>13.74</v>
      </c>
      <c r="D33" s="5"/>
      <c r="E33" s="5"/>
      <c r="F33" s="5"/>
      <c r="G33" s="5"/>
      <c r="H33" s="16">
        <v>2</v>
      </c>
      <c r="I33" s="21">
        <v>0</v>
      </c>
      <c r="J33" s="21">
        <v>0</v>
      </c>
    </row>
    <row r="34" spans="2:10" ht="12.75">
      <c r="B34">
        <v>44</v>
      </c>
      <c r="C34" s="5">
        <v>12.89</v>
      </c>
      <c r="D34" s="5"/>
      <c r="E34" s="5"/>
      <c r="F34" s="5"/>
      <c r="G34" s="5"/>
      <c r="H34" s="16">
        <v>4</v>
      </c>
      <c r="I34" s="21">
        <f>K27-J27</f>
        <v>0.14333333333333442</v>
      </c>
      <c r="J34" s="21">
        <f>L27-J27</f>
        <v>-0.466666666666665</v>
      </c>
    </row>
    <row r="35" spans="2:10" ht="12.75">
      <c r="B35">
        <v>46</v>
      </c>
      <c r="C35" s="5">
        <v>13.41</v>
      </c>
      <c r="D35" s="5"/>
      <c r="E35" s="5"/>
      <c r="F35" s="5"/>
      <c r="G35" s="5"/>
      <c r="H35" s="16">
        <v>6</v>
      </c>
      <c r="I35" s="21">
        <f>K28-J28</f>
        <v>0.07333333333333236</v>
      </c>
      <c r="J35" s="21">
        <f>L28-J28</f>
        <v>-0.5366666666666671</v>
      </c>
    </row>
    <row r="36" spans="2:10" ht="12.75">
      <c r="B36">
        <v>48</v>
      </c>
      <c r="C36" s="5">
        <v>13.68</v>
      </c>
      <c r="D36" s="5"/>
      <c r="E36" s="5"/>
      <c r="F36" s="5"/>
      <c r="G36" s="5"/>
      <c r="H36" s="16">
        <v>8</v>
      </c>
      <c r="I36" s="21">
        <f>K29-J29</f>
        <v>0.07333333333333236</v>
      </c>
      <c r="J36" s="21">
        <f>L29-J29</f>
        <v>-0.5366666666666671</v>
      </c>
    </row>
    <row r="37" spans="2:10" ht="12.75">
      <c r="B37">
        <v>50</v>
      </c>
      <c r="C37" s="5">
        <v>14.2</v>
      </c>
      <c r="D37" s="5"/>
      <c r="E37" s="5"/>
      <c r="F37" s="5"/>
      <c r="G37" s="5"/>
      <c r="H37" s="16">
        <v>10</v>
      </c>
      <c r="I37" s="21">
        <f>K30-J30</f>
        <v>0.07333333333333236</v>
      </c>
      <c r="J37" s="21">
        <f>L30-J30</f>
        <v>-0.5366666666666671</v>
      </c>
    </row>
    <row r="38" spans="2:7" ht="12.75">
      <c r="B38" s="1" t="s">
        <v>32</v>
      </c>
      <c r="C38" s="6">
        <f>C37-C33</f>
        <v>0.4599999999999991</v>
      </c>
      <c r="D38" s="5"/>
      <c r="E38" s="5"/>
      <c r="F38" s="5"/>
      <c r="G38" s="5"/>
    </row>
    <row r="39" spans="2:12" ht="12.75">
      <c r="B39" s="1" t="s">
        <v>33</v>
      </c>
      <c r="C39" s="6">
        <f>C37-C34</f>
        <v>1.3099999999999987</v>
      </c>
      <c r="D39" s="5"/>
      <c r="E39" s="5"/>
      <c r="F39" s="5"/>
      <c r="G39" s="5"/>
      <c r="H39" s="15"/>
      <c r="I39" s="15"/>
      <c r="J39" s="15" t="s">
        <v>14</v>
      </c>
      <c r="K39" s="15" t="s">
        <v>15</v>
      </c>
      <c r="L39" s="15" t="s">
        <v>19</v>
      </c>
    </row>
    <row r="40" spans="1:12" ht="12.75">
      <c r="A40" t="s">
        <v>10</v>
      </c>
      <c r="B40" s="2" t="s">
        <v>25</v>
      </c>
      <c r="C40" s="5">
        <v>13.27</v>
      </c>
      <c r="D40" s="5"/>
      <c r="E40" s="5"/>
      <c r="F40" s="5"/>
      <c r="G40" s="5"/>
      <c r="H40" s="16" t="str">
        <f>B40</f>
        <v>Fusilade wk 42</v>
      </c>
      <c r="I40" s="17">
        <f>(C26+C40+C54)/3</f>
        <v>13.203333333333333</v>
      </c>
      <c r="J40" s="17">
        <f>C40</f>
        <v>13.27</v>
      </c>
      <c r="K40" s="17">
        <f>C40</f>
        <v>13.27</v>
      </c>
      <c r="L40" s="17">
        <f>C47</f>
        <v>14.23</v>
      </c>
    </row>
    <row r="41" spans="2:12" ht="12.75">
      <c r="B41">
        <v>44</v>
      </c>
      <c r="C41" s="5">
        <v>13.37</v>
      </c>
      <c r="D41" s="5"/>
      <c r="E41" s="5"/>
      <c r="F41" s="5"/>
      <c r="G41" s="5"/>
      <c r="H41" s="16">
        <f>B41</f>
        <v>44</v>
      </c>
      <c r="I41" s="17">
        <f>(C27+C41+C55)/3</f>
        <v>13.800000000000002</v>
      </c>
      <c r="J41" s="17">
        <f>C41-J40</f>
        <v>0.09999999999999964</v>
      </c>
      <c r="K41" s="17">
        <f>I41-K40</f>
        <v>0.5300000000000029</v>
      </c>
      <c r="L41" s="17">
        <f>I41-L40</f>
        <v>-0.42999999999999794</v>
      </c>
    </row>
    <row r="42" spans="2:12" ht="12.75">
      <c r="B42">
        <v>46</v>
      </c>
      <c r="C42" s="5">
        <v>13.01</v>
      </c>
      <c r="D42" s="5"/>
      <c r="E42" s="5"/>
      <c r="F42" s="5"/>
      <c r="G42" s="5"/>
      <c r="H42" s="16">
        <f>B42</f>
        <v>46</v>
      </c>
      <c r="I42" s="17">
        <f>(C28+C42+C56)/3</f>
        <v>13.01</v>
      </c>
      <c r="J42" s="17">
        <f>I42-J40</f>
        <v>-0.2599999999999998</v>
      </c>
      <c r="K42" s="17">
        <f>I42-K40</f>
        <v>-0.2599999999999998</v>
      </c>
      <c r="L42" s="17">
        <f>I42-L40</f>
        <v>-1.2200000000000006</v>
      </c>
    </row>
    <row r="43" spans="2:12" ht="12.75">
      <c r="B43">
        <v>48</v>
      </c>
      <c r="C43" s="5">
        <v>12.82</v>
      </c>
      <c r="D43" s="5"/>
      <c r="E43" s="5"/>
      <c r="F43" s="5"/>
      <c r="G43" s="5"/>
      <c r="H43" s="16">
        <f>B43</f>
        <v>48</v>
      </c>
      <c r="I43" s="17">
        <f>(C29+C43+C57)/3</f>
        <v>13.32</v>
      </c>
      <c r="J43" s="17">
        <f>I43-J40</f>
        <v>0.05000000000000071</v>
      </c>
      <c r="K43" s="17">
        <f>I43-K40</f>
        <v>0.05000000000000071</v>
      </c>
      <c r="L43" s="17">
        <f>I43-L40</f>
        <v>-0.9100000000000001</v>
      </c>
    </row>
    <row r="44" spans="2:12" ht="12.75">
      <c r="B44">
        <v>50</v>
      </c>
      <c r="C44" s="5">
        <v>13.17</v>
      </c>
      <c r="D44" s="5"/>
      <c r="E44" s="5"/>
      <c r="F44" s="5"/>
      <c r="G44" s="5"/>
      <c r="H44" s="16">
        <f>B44</f>
        <v>50</v>
      </c>
      <c r="I44" s="17">
        <f>(C30+C44+C58)/3</f>
        <v>13.686666666666667</v>
      </c>
      <c r="J44" s="17">
        <f>I44-J40</f>
        <v>0.41666666666666785</v>
      </c>
      <c r="K44" s="17">
        <f>I44-K40</f>
        <v>0.41666666666666785</v>
      </c>
      <c r="L44" s="17">
        <f>I44-L40</f>
        <v>-0.543333333333333</v>
      </c>
    </row>
    <row r="45" spans="2:12" ht="12.75">
      <c r="B45" s="1" t="s">
        <v>32</v>
      </c>
      <c r="C45" s="6">
        <f>C44-C40</f>
        <v>-0.09999999999999964</v>
      </c>
      <c r="D45" s="5"/>
      <c r="E45" s="5"/>
      <c r="F45" s="5"/>
      <c r="G45" s="5"/>
      <c r="H45" s="16"/>
      <c r="I45" s="16"/>
      <c r="J45" s="16"/>
      <c r="L45" s="1"/>
    </row>
    <row r="46" spans="2:10" ht="12.75">
      <c r="B46" s="1" t="s">
        <v>33</v>
      </c>
      <c r="C46" s="6">
        <f>C44-C41</f>
        <v>-0.1999999999999993</v>
      </c>
      <c r="D46" s="5"/>
      <c r="E46" s="5"/>
      <c r="F46" s="5"/>
      <c r="G46" s="5"/>
      <c r="H46" s="15"/>
      <c r="I46" s="15" t="s">
        <v>15</v>
      </c>
      <c r="J46" s="15" t="s">
        <v>19</v>
      </c>
    </row>
    <row r="47" spans="1:10" ht="12.75">
      <c r="A47" t="s">
        <v>12</v>
      </c>
      <c r="B47" s="10" t="s">
        <v>26</v>
      </c>
      <c r="C47" s="5">
        <v>14.23</v>
      </c>
      <c r="D47" s="5"/>
      <c r="E47" s="5"/>
      <c r="F47" s="5"/>
      <c r="G47" s="5"/>
      <c r="H47" s="16">
        <v>2</v>
      </c>
      <c r="I47" s="21">
        <v>0</v>
      </c>
      <c r="J47" s="21">
        <v>0</v>
      </c>
    </row>
    <row r="48" spans="2:10" ht="12.75">
      <c r="B48">
        <v>44</v>
      </c>
      <c r="C48" s="5">
        <v>12.79</v>
      </c>
      <c r="D48" s="5"/>
      <c r="E48" s="5"/>
      <c r="F48" s="5"/>
      <c r="G48" s="5"/>
      <c r="H48" s="16">
        <v>4</v>
      </c>
      <c r="I48" s="21">
        <f>K41-J41</f>
        <v>0.43000000000000327</v>
      </c>
      <c r="J48" s="21">
        <f>L41-J41</f>
        <v>-0.5299999999999976</v>
      </c>
    </row>
    <row r="49" spans="2:10" ht="12.75">
      <c r="B49">
        <v>46</v>
      </c>
      <c r="C49" s="5">
        <v>14.8</v>
      </c>
      <c r="D49" s="5"/>
      <c r="E49" s="5"/>
      <c r="F49" s="5"/>
      <c r="G49" s="5"/>
      <c r="H49" s="16">
        <v>6</v>
      </c>
      <c r="I49" s="21">
        <f>K42-J42</f>
        <v>0</v>
      </c>
      <c r="J49" s="21">
        <f>L42-J42</f>
        <v>-0.9600000000000009</v>
      </c>
    </row>
    <row r="50" spans="2:10" ht="12.75">
      <c r="B50">
        <v>48</v>
      </c>
      <c r="C50" s="5">
        <v>13.07</v>
      </c>
      <c r="D50" s="5"/>
      <c r="E50" s="5"/>
      <c r="F50" s="5"/>
      <c r="G50" s="5"/>
      <c r="H50" s="16">
        <v>8</v>
      </c>
      <c r="I50" s="21">
        <f>K43-J43</f>
        <v>0</v>
      </c>
      <c r="J50" s="21">
        <f>L43-J43</f>
        <v>-0.9600000000000009</v>
      </c>
    </row>
    <row r="51" spans="2:10" ht="12.75">
      <c r="B51">
        <v>50</v>
      </c>
      <c r="C51" s="5">
        <v>12.43</v>
      </c>
      <c r="D51" s="5"/>
      <c r="E51" s="5"/>
      <c r="F51" s="5"/>
      <c r="G51" s="5"/>
      <c r="H51" s="16">
        <v>10</v>
      </c>
      <c r="I51" s="21">
        <f>K44-J44</f>
        <v>0</v>
      </c>
      <c r="J51" s="21">
        <f>L44-J44</f>
        <v>-0.9600000000000009</v>
      </c>
    </row>
    <row r="52" spans="2:7" ht="12.75">
      <c r="B52" s="1" t="s">
        <v>32</v>
      </c>
      <c r="C52" s="6">
        <f>C51-C47</f>
        <v>-1.8000000000000007</v>
      </c>
      <c r="D52" s="5"/>
      <c r="E52" s="5"/>
      <c r="F52" s="5"/>
      <c r="G52" s="5"/>
    </row>
    <row r="53" spans="2:12" ht="12.75">
      <c r="B53" s="1" t="s">
        <v>33</v>
      </c>
      <c r="C53" s="6">
        <f>C51-C48</f>
        <v>-0.35999999999999943</v>
      </c>
      <c r="D53" s="5"/>
      <c r="E53" s="5"/>
      <c r="F53" s="5"/>
      <c r="G53" s="5"/>
      <c r="H53" s="15"/>
      <c r="I53" s="15"/>
      <c r="J53" s="15" t="s">
        <v>14</v>
      </c>
      <c r="K53" s="15" t="s">
        <v>15</v>
      </c>
      <c r="L53" s="15" t="s">
        <v>19</v>
      </c>
    </row>
    <row r="54" spans="1:12" ht="12.75">
      <c r="A54" t="s">
        <v>10</v>
      </c>
      <c r="B54" s="2" t="s">
        <v>25</v>
      </c>
      <c r="C54" s="5">
        <v>13.21</v>
      </c>
      <c r="D54" s="5"/>
      <c r="E54" s="5"/>
      <c r="F54" s="5"/>
      <c r="G54" s="5"/>
      <c r="H54" s="16" t="str">
        <f>B54</f>
        <v>Fusilade wk 42</v>
      </c>
      <c r="I54" s="17">
        <f>(C26+C40+C54)/3</f>
        <v>13.203333333333333</v>
      </c>
      <c r="J54" s="17">
        <f>C54</f>
        <v>13.21</v>
      </c>
      <c r="K54" s="17">
        <f>C54</f>
        <v>13.21</v>
      </c>
      <c r="L54" s="17">
        <f>C61</f>
        <v>13.25</v>
      </c>
    </row>
    <row r="55" spans="2:12" ht="12.75">
      <c r="B55">
        <v>44</v>
      </c>
      <c r="C55" s="5">
        <v>14.3</v>
      </c>
      <c r="D55" s="5"/>
      <c r="E55" s="5"/>
      <c r="F55" s="5"/>
      <c r="G55" s="5"/>
      <c r="H55" s="16">
        <f>B55</f>
        <v>44</v>
      </c>
      <c r="I55" s="17">
        <f>(C27+C41+C55)/3</f>
        <v>13.800000000000002</v>
      </c>
      <c r="J55" s="17">
        <f>C55-J54</f>
        <v>1.0899999999999999</v>
      </c>
      <c r="K55" s="17">
        <f>I55-K54</f>
        <v>0.5900000000000016</v>
      </c>
      <c r="L55" s="17">
        <f>I55-L54</f>
        <v>0.5500000000000025</v>
      </c>
    </row>
    <row r="56" spans="2:12" ht="12.75">
      <c r="B56">
        <v>46</v>
      </c>
      <c r="C56" s="5">
        <v>12.41</v>
      </c>
      <c r="D56" s="5"/>
      <c r="E56" s="5"/>
      <c r="F56" s="5"/>
      <c r="G56" s="5"/>
      <c r="H56" s="16">
        <f>B56</f>
        <v>46</v>
      </c>
      <c r="I56" s="17">
        <f>(C28+C42+C56)/3</f>
        <v>13.01</v>
      </c>
      <c r="J56" s="17">
        <f>I56-J54</f>
        <v>-0.20000000000000107</v>
      </c>
      <c r="K56" s="17">
        <f>I56-K54</f>
        <v>-0.20000000000000107</v>
      </c>
      <c r="L56" s="17">
        <f>I56-L54</f>
        <v>-0.2400000000000002</v>
      </c>
    </row>
    <row r="57" spans="2:12" ht="12.75">
      <c r="B57">
        <v>48</v>
      </c>
      <c r="C57" s="5">
        <v>13.49</v>
      </c>
      <c r="D57" s="5"/>
      <c r="E57" s="5"/>
      <c r="F57" s="5"/>
      <c r="G57" s="5"/>
      <c r="H57" s="16">
        <f>B57</f>
        <v>48</v>
      </c>
      <c r="I57" s="17">
        <f>(C29+C43+C57)/3</f>
        <v>13.32</v>
      </c>
      <c r="J57" s="17">
        <f>I57-J54</f>
        <v>0.10999999999999943</v>
      </c>
      <c r="K57" s="17">
        <f>I57-K54</f>
        <v>0.10999999999999943</v>
      </c>
      <c r="L57" s="17">
        <f>I57-L54</f>
        <v>0.07000000000000028</v>
      </c>
    </row>
    <row r="58" spans="2:12" ht="12.75">
      <c r="B58">
        <v>50</v>
      </c>
      <c r="C58" s="5">
        <v>13.35</v>
      </c>
      <c r="D58" s="5"/>
      <c r="E58" s="5"/>
      <c r="F58" s="5"/>
      <c r="G58" s="5"/>
      <c r="H58" s="16">
        <f>B58</f>
        <v>50</v>
      </c>
      <c r="I58" s="17">
        <f>(C30+C44+C58)/3</f>
        <v>13.686666666666667</v>
      </c>
      <c r="J58" s="17">
        <f>I58-J54</f>
        <v>0.47666666666666657</v>
      </c>
      <c r="K58" s="17">
        <f>I58-K54</f>
        <v>0.47666666666666657</v>
      </c>
      <c r="L58" s="17">
        <f>I58-L54</f>
        <v>0.4366666666666674</v>
      </c>
    </row>
    <row r="59" spans="2:12" ht="12.75">
      <c r="B59" s="1" t="s">
        <v>32</v>
      </c>
      <c r="C59" s="6">
        <f>C58-C54</f>
        <v>0.1399999999999988</v>
      </c>
      <c r="D59" s="5"/>
      <c r="E59" s="5"/>
      <c r="F59" s="5"/>
      <c r="G59" s="5"/>
      <c r="H59" s="16"/>
      <c r="I59" s="16"/>
      <c r="J59" s="16"/>
      <c r="L59" s="1"/>
    </row>
    <row r="60" spans="2:10" ht="12.75">
      <c r="B60" s="1" t="s">
        <v>33</v>
      </c>
      <c r="C60" s="6">
        <f>C58-C55</f>
        <v>-0.9500000000000011</v>
      </c>
      <c r="D60" s="5"/>
      <c r="E60" s="5"/>
      <c r="F60" s="5"/>
      <c r="G60" s="5"/>
      <c r="H60" s="15"/>
      <c r="I60" s="15" t="s">
        <v>15</v>
      </c>
      <c r="J60" s="15" t="s">
        <v>19</v>
      </c>
    </row>
    <row r="61" spans="1:10" ht="12.75">
      <c r="A61" t="s">
        <v>13</v>
      </c>
      <c r="B61" s="10" t="s">
        <v>26</v>
      </c>
      <c r="C61" s="5">
        <v>13.25</v>
      </c>
      <c r="D61" s="5"/>
      <c r="E61" s="5"/>
      <c r="F61" s="5"/>
      <c r="G61" s="5"/>
      <c r="H61" s="16">
        <v>2</v>
      </c>
      <c r="I61" s="16">
        <v>0</v>
      </c>
      <c r="J61" s="16">
        <v>0</v>
      </c>
    </row>
    <row r="62" spans="2:10" ht="12.75">
      <c r="B62">
        <v>44</v>
      </c>
      <c r="C62" s="5">
        <v>13.68</v>
      </c>
      <c r="D62" s="5"/>
      <c r="E62" s="5"/>
      <c r="F62" s="5"/>
      <c r="G62" s="5"/>
      <c r="H62" s="16">
        <v>4</v>
      </c>
      <c r="I62" s="21">
        <f>K55-J55</f>
        <v>-0.4999999999999982</v>
      </c>
      <c r="J62" s="21">
        <f>L55-J55</f>
        <v>-0.5399999999999974</v>
      </c>
    </row>
    <row r="63" spans="2:10" ht="12.75">
      <c r="B63">
        <v>46</v>
      </c>
      <c r="C63" s="5">
        <v>12.79</v>
      </c>
      <c r="D63" s="5"/>
      <c r="E63" s="5"/>
      <c r="F63" s="5"/>
      <c r="G63" s="5"/>
      <c r="H63" s="16">
        <v>6</v>
      </c>
      <c r="I63" s="21">
        <f>K56-J56</f>
        <v>0</v>
      </c>
      <c r="J63" s="21">
        <f>L56-J56</f>
        <v>-0.03999999999999915</v>
      </c>
    </row>
    <row r="64" spans="2:10" ht="12.75">
      <c r="B64">
        <v>48</v>
      </c>
      <c r="C64" s="5">
        <v>13.24</v>
      </c>
      <c r="D64" s="5"/>
      <c r="E64" s="5"/>
      <c r="F64" s="5"/>
      <c r="G64" s="5"/>
      <c r="H64" s="16">
        <v>8</v>
      </c>
      <c r="I64" s="21">
        <f>K57-J57</f>
        <v>0</v>
      </c>
      <c r="J64" s="21">
        <f>L57-J57</f>
        <v>-0.03999999999999915</v>
      </c>
    </row>
    <row r="65" spans="2:12" s="5" customFormat="1" ht="12.75">
      <c r="B65" s="5">
        <v>50</v>
      </c>
      <c r="C65" s="5">
        <v>14.37</v>
      </c>
      <c r="H65" s="16">
        <v>10</v>
      </c>
      <c r="I65" s="21">
        <f>K58-J58</f>
        <v>0</v>
      </c>
      <c r="J65" s="21">
        <f>L58-J58</f>
        <v>-0.03999999999999915</v>
      </c>
      <c r="K65"/>
      <c r="L65"/>
    </row>
    <row r="66" spans="2:3" ht="12.75">
      <c r="B66" s="1" t="s">
        <v>32</v>
      </c>
      <c r="C66" s="6">
        <f>C65-C61</f>
        <v>1.1199999999999992</v>
      </c>
    </row>
    <row r="67" spans="2:3" ht="12.75">
      <c r="B67" s="1" t="s">
        <v>33</v>
      </c>
      <c r="C67" s="6">
        <f>C65-C62</f>
        <v>0.6899999999999995</v>
      </c>
    </row>
    <row r="69" spans="1:3" ht="12.75">
      <c r="A69" t="s">
        <v>30</v>
      </c>
      <c r="B69" s="2" t="s">
        <v>15</v>
      </c>
      <c r="C69" s="5">
        <f>(C31+C45)/2</f>
        <v>0.6549999999999994</v>
      </c>
    </row>
    <row r="70" spans="1:3" ht="12.75">
      <c r="A70" t="s">
        <v>31</v>
      </c>
      <c r="B70" s="2" t="s">
        <v>19</v>
      </c>
      <c r="C70" s="5">
        <f>(C38+C52)/2</f>
        <v>-0.6700000000000008</v>
      </c>
    </row>
    <row r="71" spans="1:3" ht="12.75">
      <c r="A71" s="11"/>
      <c r="B71" s="2"/>
      <c r="C71" s="5"/>
    </row>
  </sheetData>
  <hyperlinks>
    <hyperlink ref="D1" r:id="rId1" display="http://bible.cc/romans/8-14.htm"/>
    <hyperlink ref="D23" r:id="rId2" display="http://bible.cc/ephesians/3-14.htm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Compania de YosoY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A. Boehm</dc:creator>
  <cp:keywords/>
  <dc:description/>
  <cp:lastModifiedBy>Robert A. Boehm</cp:lastModifiedBy>
  <dcterms:created xsi:type="dcterms:W3CDTF">2010-01-16T03:14:28Z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